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1"/>
  <workbookPr/>
  <mc:AlternateContent xmlns:mc="http://schemas.openxmlformats.org/markup-compatibility/2006">
    <mc:Choice Requires="x15">
      <x15ac:absPath xmlns:x15ac="http://schemas.microsoft.com/office/spreadsheetml/2010/11/ac" url="https://mareirab.sharepoint.com/sites/ErizoISOST/Documentos compartidos/SOSTERIZO Proyecto/Documentos_justificacion/GUIA/"/>
    </mc:Choice>
  </mc:AlternateContent>
  <xr:revisionPtr revIDLastSave="4053" documentId="13_ncr:1_{1F446A01-F601-456A-8F1D-FD256A8DB226}" xr6:coauthVersionLast="47" xr6:coauthVersionMax="47" xr10:uidLastSave="{8575B7FD-6ED1-4783-82E4-56D3384DDC02}"/>
  <bookViews>
    <workbookView xWindow="-108" yWindow="-108" windowWidth="30936" windowHeight="16776" xr2:uid="{00000000-000D-0000-FFFF-FFFF00000000}"/>
  </bookViews>
  <sheets>
    <sheet name="IndiceSostibilidad"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seVzOQylG14KWdu2MBJAI5oH5M2zHO/eJkOeOgeSoN4="/>
    </ext>
  </extLst>
</workbook>
</file>

<file path=xl/calcChain.xml><?xml version="1.0" encoding="utf-8"?>
<calcChain xmlns="http://schemas.openxmlformats.org/spreadsheetml/2006/main">
  <c r="U110" i="6" l="1"/>
  <c r="AM111" i="6"/>
  <c r="R13" i="6"/>
  <c r="S110" i="6"/>
  <c r="AB110" i="6" s="1"/>
  <c r="R107" i="6"/>
  <c r="AA107" i="6" s="1"/>
  <c r="S106" i="6"/>
  <c r="AB106" i="6" s="1"/>
  <c r="R102" i="6"/>
  <c r="AA102" i="6" s="1"/>
  <c r="S101" i="6"/>
  <c r="AB101" i="6" s="1"/>
  <c r="R97" i="6"/>
  <c r="AA97" i="6" s="1"/>
  <c r="S96" i="6"/>
  <c r="AB96" i="6" s="1"/>
  <c r="R92" i="6"/>
  <c r="AA92" i="6" s="1"/>
  <c r="S90" i="6"/>
  <c r="AB90" i="6" s="1"/>
  <c r="R86" i="6"/>
  <c r="S85" i="6"/>
  <c r="AB85" i="6" s="1"/>
  <c r="R81" i="6"/>
  <c r="AA81" i="6" s="1"/>
  <c r="S80" i="6"/>
  <c r="AB80" i="6" s="1"/>
  <c r="R76" i="6"/>
  <c r="AA76" i="6" s="1"/>
  <c r="S75" i="6"/>
  <c r="AB75" i="6" s="1"/>
  <c r="R71" i="6"/>
  <c r="AA71" i="6" s="1"/>
  <c r="S70" i="6"/>
  <c r="AB70" i="6" s="1"/>
  <c r="R66" i="6"/>
  <c r="AA66" i="6" s="1"/>
  <c r="S65" i="6"/>
  <c r="AB65" i="6" s="1"/>
  <c r="R61" i="6"/>
  <c r="S60" i="6"/>
  <c r="AB60" i="6" s="1"/>
  <c r="R58" i="6"/>
  <c r="AA58" i="6" s="1"/>
  <c r="S57" i="6"/>
  <c r="AB57" i="6" s="1"/>
  <c r="R55" i="6"/>
  <c r="AA55" i="6" s="1"/>
  <c r="S53" i="6"/>
  <c r="AB53" i="6" s="1"/>
  <c r="R52" i="6"/>
  <c r="AA52" i="6" s="1"/>
  <c r="R51" i="6"/>
  <c r="AA51" i="6" s="1"/>
  <c r="S50" i="6"/>
  <c r="AB50" i="6" s="1"/>
  <c r="S49" i="6"/>
  <c r="R45" i="6"/>
  <c r="S44" i="6"/>
  <c r="AB44" i="6" s="1"/>
  <c r="R43" i="6"/>
  <c r="AA43" i="6" s="1"/>
  <c r="S42" i="6"/>
  <c r="R39" i="6"/>
  <c r="S38" i="6"/>
  <c r="R34" i="6"/>
  <c r="R33" i="6"/>
  <c r="S32" i="6"/>
  <c r="AB32" i="6" s="1"/>
  <c r="S27" i="6"/>
  <c r="S22" i="6"/>
  <c r="R23" i="6"/>
  <c r="R21" i="6"/>
  <c r="S20" i="6"/>
  <c r="R19" i="6"/>
  <c r="S15" i="6"/>
  <c r="AA13" i="6"/>
  <c r="Z96" i="6"/>
  <c r="Y96" i="6"/>
  <c r="X96" i="6"/>
  <c r="W96" i="6"/>
  <c r="V96" i="6"/>
  <c r="U96" i="6"/>
  <c r="Z95" i="6"/>
  <c r="Y95" i="6"/>
  <c r="X95" i="6"/>
  <c r="W95" i="6"/>
  <c r="V95" i="6"/>
  <c r="U95" i="6"/>
  <c r="Z94" i="6"/>
  <c r="Y94" i="6"/>
  <c r="X94" i="6"/>
  <c r="W94" i="6"/>
  <c r="V94" i="6"/>
  <c r="U94" i="6"/>
  <c r="Z93" i="6"/>
  <c r="Y93" i="6"/>
  <c r="X93" i="6"/>
  <c r="W93" i="6"/>
  <c r="V93" i="6"/>
  <c r="U93" i="6"/>
  <c r="Z92" i="6"/>
  <c r="Y92" i="6"/>
  <c r="X92" i="6"/>
  <c r="W92" i="6"/>
  <c r="V92" i="6"/>
  <c r="U92" i="6"/>
  <c r="U66" i="6"/>
  <c r="Z27" i="6"/>
  <c r="Y27" i="6"/>
  <c r="X27" i="6"/>
  <c r="W27" i="6"/>
  <c r="V27" i="6"/>
  <c r="U27" i="6"/>
  <c r="Z26" i="6"/>
  <c r="Y26" i="6"/>
  <c r="X26" i="6"/>
  <c r="W26" i="6"/>
  <c r="V26" i="6"/>
  <c r="U26" i="6"/>
  <c r="Z25" i="6"/>
  <c r="Y25" i="6"/>
  <c r="X25" i="6"/>
  <c r="W25" i="6"/>
  <c r="V25" i="6"/>
  <c r="U25" i="6"/>
  <c r="Z24" i="6"/>
  <c r="Y24" i="6"/>
  <c r="X24" i="6"/>
  <c r="W24" i="6"/>
  <c r="V24" i="6"/>
  <c r="U24" i="6"/>
  <c r="Z23" i="6"/>
  <c r="Y23" i="6"/>
  <c r="X23" i="6"/>
  <c r="W23" i="6"/>
  <c r="V23" i="6"/>
  <c r="U23" i="6"/>
  <c r="U21" i="6"/>
  <c r="Z22" i="6"/>
  <c r="Y22" i="6"/>
  <c r="X22" i="6"/>
  <c r="W22" i="6"/>
  <c r="V22" i="6"/>
  <c r="U22" i="6"/>
  <c r="Z21" i="6"/>
  <c r="Y21" i="6"/>
  <c r="X21" i="6"/>
  <c r="W21" i="6"/>
  <c r="V21" i="6"/>
  <c r="Z20" i="6"/>
  <c r="Y20" i="6"/>
  <c r="X20" i="6"/>
  <c r="W20" i="6"/>
  <c r="V20" i="6"/>
  <c r="U20" i="6"/>
  <c r="Z19" i="6"/>
  <c r="Y19" i="6"/>
  <c r="X19" i="6"/>
  <c r="W19" i="6"/>
  <c r="V19" i="6"/>
  <c r="U19" i="6"/>
  <c r="Y15" i="6"/>
  <c r="Z15" i="6"/>
  <c r="Y14" i="6"/>
  <c r="Z14" i="6"/>
  <c r="X14" i="6"/>
  <c r="X15" i="6"/>
  <c r="Y13" i="6"/>
  <c r="Z13" i="6"/>
  <c r="X13" i="6"/>
  <c r="V15" i="6"/>
  <c r="W15" i="6"/>
  <c r="V14" i="6"/>
  <c r="W14" i="6"/>
  <c r="V13" i="6"/>
  <c r="W13" i="6"/>
  <c r="U13" i="6"/>
  <c r="V36" i="6"/>
  <c r="U15" i="6"/>
  <c r="U14" i="6"/>
  <c r="AJ116" i="6"/>
  <c r="AK116" i="6"/>
  <c r="AJ111" i="6"/>
  <c r="AK111" i="6"/>
  <c r="AE116" i="6"/>
  <c r="AF116" i="6"/>
  <c r="AG116" i="6"/>
  <c r="AH116" i="6"/>
  <c r="AI116" i="6"/>
  <c r="AD116" i="6"/>
  <c r="AD111" i="6"/>
  <c r="AU43" i="6"/>
  <c r="AA110" i="6"/>
  <c r="AB109" i="6"/>
  <c r="AA109" i="6"/>
  <c r="AB108" i="6"/>
  <c r="AA108" i="6"/>
  <c r="AB107" i="6"/>
  <c r="AA106" i="6"/>
  <c r="AB105" i="6"/>
  <c r="AA105" i="6"/>
  <c r="AB104" i="6"/>
  <c r="AA104" i="6"/>
  <c r="AB103" i="6"/>
  <c r="AA103" i="6"/>
  <c r="AB102" i="6"/>
  <c r="AA101" i="6"/>
  <c r="AB100" i="6"/>
  <c r="AA100" i="6"/>
  <c r="AB99" i="6"/>
  <c r="AA99" i="6"/>
  <c r="AB98" i="6"/>
  <c r="AA98" i="6"/>
  <c r="AB97" i="6"/>
  <c r="AA96" i="6"/>
  <c r="AB95" i="6"/>
  <c r="AA95" i="6"/>
  <c r="AB94" i="6"/>
  <c r="AA94" i="6"/>
  <c r="AB93" i="6"/>
  <c r="AA93" i="6"/>
  <c r="AB92" i="6"/>
  <c r="AA90" i="6"/>
  <c r="AB89" i="6"/>
  <c r="AA89" i="6"/>
  <c r="AB88" i="6"/>
  <c r="AA88" i="6"/>
  <c r="AB87" i="6"/>
  <c r="AA87" i="6"/>
  <c r="AB86" i="6"/>
  <c r="AA86" i="6"/>
  <c r="AA85" i="6"/>
  <c r="AB84" i="6"/>
  <c r="AA84" i="6"/>
  <c r="AB83" i="6"/>
  <c r="AA83" i="6"/>
  <c r="AB82" i="6"/>
  <c r="AA82" i="6"/>
  <c r="AB81" i="6"/>
  <c r="AA80" i="6"/>
  <c r="AB79" i="6"/>
  <c r="AA79" i="6"/>
  <c r="AB78" i="6"/>
  <c r="AA78" i="6"/>
  <c r="AB77" i="6"/>
  <c r="AA77" i="6"/>
  <c r="AB76" i="6"/>
  <c r="AA75" i="6"/>
  <c r="AB74" i="6"/>
  <c r="AA74" i="6"/>
  <c r="AB73" i="6"/>
  <c r="AA73" i="6"/>
  <c r="AB72" i="6"/>
  <c r="AA72" i="6"/>
  <c r="AB71" i="6"/>
  <c r="AA70" i="6"/>
  <c r="AB69" i="6"/>
  <c r="AA69" i="6"/>
  <c r="AB68" i="6"/>
  <c r="AA68" i="6"/>
  <c r="AB67" i="6"/>
  <c r="AA67" i="6"/>
  <c r="AB66" i="6"/>
  <c r="AA65" i="6"/>
  <c r="AB64" i="6"/>
  <c r="AA64" i="6"/>
  <c r="AB63" i="6"/>
  <c r="AA63" i="6"/>
  <c r="AB62" i="6"/>
  <c r="AA62" i="6"/>
  <c r="AB61" i="6"/>
  <c r="AA61" i="6"/>
  <c r="AA60" i="6"/>
  <c r="AB59" i="6"/>
  <c r="AA59" i="6"/>
  <c r="AB58" i="6"/>
  <c r="AA57" i="6"/>
  <c r="AB56" i="6"/>
  <c r="AA56" i="6"/>
  <c r="AB55" i="6"/>
  <c r="AA53" i="6"/>
  <c r="AB52" i="6"/>
  <c r="AA50" i="6"/>
  <c r="AB51" i="6"/>
  <c r="AB43" i="6"/>
  <c r="AA44" i="6"/>
  <c r="AA33" i="6"/>
  <c r="AA32" i="6"/>
  <c r="AB33" i="6"/>
  <c r="AB13" i="6"/>
  <c r="AJ107" i="6" l="1"/>
  <c r="AD13" i="6"/>
  <c r="U60" i="6"/>
  <c r="V60" i="6"/>
  <c r="W60" i="6"/>
  <c r="X60" i="6"/>
  <c r="Y60" i="6"/>
  <c r="Z60" i="6"/>
  <c r="AD23" i="6" l="1"/>
  <c r="AM23" i="6" s="1"/>
  <c r="AH111" i="6"/>
  <c r="AI111" i="6"/>
  <c r="AG111" i="6"/>
  <c r="AE111" i="6"/>
  <c r="AF111" i="6"/>
  <c r="Z110" i="6"/>
  <c r="Y110" i="6"/>
  <c r="X110" i="6"/>
  <c r="W110" i="6"/>
  <c r="V110" i="6"/>
  <c r="AT109" i="6"/>
  <c r="AS109" i="6"/>
  <c r="AR109" i="6"/>
  <c r="AQ109" i="6"/>
  <c r="AP109" i="6"/>
  <c r="AO109" i="6"/>
  <c r="AN109" i="6"/>
  <c r="AM109" i="6"/>
  <c r="Z109" i="6"/>
  <c r="Y109" i="6"/>
  <c r="X109" i="6"/>
  <c r="W109" i="6"/>
  <c r="V109" i="6"/>
  <c r="U109" i="6"/>
  <c r="Z108" i="6"/>
  <c r="Y108" i="6"/>
  <c r="X108" i="6"/>
  <c r="W108" i="6"/>
  <c r="V108" i="6"/>
  <c r="U108" i="6"/>
  <c r="Z107" i="6"/>
  <c r="Y107" i="6"/>
  <c r="X107" i="6"/>
  <c r="W107" i="6"/>
  <c r="V107" i="6"/>
  <c r="U107" i="6"/>
  <c r="Z106" i="6"/>
  <c r="Y106" i="6"/>
  <c r="X106" i="6"/>
  <c r="W106" i="6"/>
  <c r="V106" i="6"/>
  <c r="U106" i="6"/>
  <c r="Z105" i="6"/>
  <c r="Y105" i="6"/>
  <c r="X105" i="6"/>
  <c r="W105" i="6"/>
  <c r="V105" i="6"/>
  <c r="U105" i="6"/>
  <c r="Z104" i="6"/>
  <c r="Y104" i="6"/>
  <c r="X104" i="6"/>
  <c r="W104" i="6"/>
  <c r="V104" i="6"/>
  <c r="U104" i="6"/>
  <c r="Z103" i="6"/>
  <c r="Y103" i="6"/>
  <c r="X103" i="6"/>
  <c r="W103" i="6"/>
  <c r="V103" i="6"/>
  <c r="U103" i="6"/>
  <c r="Z102" i="6"/>
  <c r="Y102" i="6"/>
  <c r="X102" i="6"/>
  <c r="W102" i="6"/>
  <c r="V102" i="6"/>
  <c r="U102" i="6"/>
  <c r="Z101" i="6"/>
  <c r="Y101" i="6"/>
  <c r="X101" i="6"/>
  <c r="W101" i="6"/>
  <c r="V101" i="6"/>
  <c r="U101" i="6"/>
  <c r="Z100" i="6"/>
  <c r="Y100" i="6"/>
  <c r="X100" i="6"/>
  <c r="W100" i="6"/>
  <c r="V100" i="6"/>
  <c r="U100" i="6"/>
  <c r="Z99" i="6"/>
  <c r="Y99" i="6"/>
  <c r="X99" i="6"/>
  <c r="W99" i="6"/>
  <c r="V99" i="6"/>
  <c r="U99" i="6"/>
  <c r="Z98" i="6"/>
  <c r="Y98" i="6"/>
  <c r="X98" i="6"/>
  <c r="W98" i="6"/>
  <c r="V98" i="6"/>
  <c r="U98" i="6"/>
  <c r="Z97" i="6"/>
  <c r="Y97" i="6"/>
  <c r="X97" i="6"/>
  <c r="W97" i="6"/>
  <c r="V97" i="6"/>
  <c r="U97" i="6"/>
  <c r="Z90" i="6"/>
  <c r="Y90" i="6"/>
  <c r="X90" i="6"/>
  <c r="W90" i="6"/>
  <c r="V90" i="6"/>
  <c r="U90" i="6"/>
  <c r="Z89" i="6"/>
  <c r="Y89" i="6"/>
  <c r="X89" i="6"/>
  <c r="W89" i="6"/>
  <c r="V89" i="6"/>
  <c r="U89" i="6"/>
  <c r="Z88" i="6"/>
  <c r="Y88" i="6"/>
  <c r="X88" i="6"/>
  <c r="W88" i="6"/>
  <c r="V88" i="6"/>
  <c r="U88" i="6"/>
  <c r="Z87" i="6"/>
  <c r="Y87" i="6"/>
  <c r="X87" i="6"/>
  <c r="W87" i="6"/>
  <c r="V87" i="6"/>
  <c r="U87" i="6"/>
  <c r="Z86" i="6"/>
  <c r="Y86" i="6"/>
  <c r="X86" i="6"/>
  <c r="W86" i="6"/>
  <c r="V86" i="6"/>
  <c r="U86" i="6"/>
  <c r="Z85" i="6"/>
  <c r="Y85" i="6"/>
  <c r="X85" i="6"/>
  <c r="W85" i="6"/>
  <c r="V85" i="6"/>
  <c r="U85" i="6"/>
  <c r="Z84" i="6"/>
  <c r="Y84" i="6"/>
  <c r="X84" i="6"/>
  <c r="W84" i="6"/>
  <c r="V84" i="6"/>
  <c r="U84" i="6"/>
  <c r="Z83" i="6"/>
  <c r="Y83" i="6"/>
  <c r="X83" i="6"/>
  <c r="W83" i="6"/>
  <c r="V83" i="6"/>
  <c r="U83" i="6"/>
  <c r="Z82" i="6"/>
  <c r="Y82" i="6"/>
  <c r="X82" i="6"/>
  <c r="W82" i="6"/>
  <c r="V82" i="6"/>
  <c r="U82" i="6"/>
  <c r="Z81" i="6"/>
  <c r="Y81" i="6"/>
  <c r="X81" i="6"/>
  <c r="W81" i="6"/>
  <c r="V81" i="6"/>
  <c r="U81" i="6"/>
  <c r="Z80" i="6"/>
  <c r="Y80" i="6"/>
  <c r="X80" i="6"/>
  <c r="W80" i="6"/>
  <c r="V80" i="6"/>
  <c r="U80" i="6"/>
  <c r="Z79" i="6"/>
  <c r="Y79" i="6"/>
  <c r="X79" i="6"/>
  <c r="W79" i="6"/>
  <c r="V79" i="6"/>
  <c r="U79" i="6"/>
  <c r="Z78" i="6"/>
  <c r="Y78" i="6"/>
  <c r="X78" i="6"/>
  <c r="W78" i="6"/>
  <c r="V78" i="6"/>
  <c r="U78" i="6"/>
  <c r="Z77" i="6"/>
  <c r="Y77" i="6"/>
  <c r="X77" i="6"/>
  <c r="W77" i="6"/>
  <c r="V77" i="6"/>
  <c r="U77" i="6"/>
  <c r="Z76" i="6"/>
  <c r="Y76" i="6"/>
  <c r="X76" i="6"/>
  <c r="W76" i="6"/>
  <c r="V76" i="6"/>
  <c r="U76" i="6"/>
  <c r="Z75" i="6"/>
  <c r="Y75" i="6"/>
  <c r="X75" i="6"/>
  <c r="W75" i="6"/>
  <c r="V75" i="6"/>
  <c r="U75" i="6"/>
  <c r="Z74" i="6"/>
  <c r="Y74" i="6"/>
  <c r="X74" i="6"/>
  <c r="W74" i="6"/>
  <c r="V74" i="6"/>
  <c r="U74" i="6"/>
  <c r="Z73" i="6"/>
  <c r="Y73" i="6"/>
  <c r="X73" i="6"/>
  <c r="W73" i="6"/>
  <c r="V73" i="6"/>
  <c r="U73" i="6"/>
  <c r="Z72" i="6"/>
  <c r="Y72" i="6"/>
  <c r="X72" i="6"/>
  <c r="W72" i="6"/>
  <c r="V72" i="6"/>
  <c r="U72" i="6"/>
  <c r="Z71" i="6"/>
  <c r="Y71" i="6"/>
  <c r="X71" i="6"/>
  <c r="W71" i="6"/>
  <c r="V71" i="6"/>
  <c r="U71" i="6"/>
  <c r="Z44" i="6"/>
  <c r="Y44" i="6"/>
  <c r="X44" i="6"/>
  <c r="W44" i="6"/>
  <c r="V44" i="6"/>
  <c r="U44" i="6"/>
  <c r="Z43" i="6"/>
  <c r="Y43" i="6"/>
  <c r="X43" i="6"/>
  <c r="W43" i="6"/>
  <c r="V43" i="6"/>
  <c r="U43" i="6"/>
  <c r="Z70" i="6"/>
  <c r="Y70" i="6"/>
  <c r="X70" i="6"/>
  <c r="W70" i="6"/>
  <c r="V70" i="6"/>
  <c r="U70" i="6"/>
  <c r="Z69" i="6"/>
  <c r="Y69" i="6"/>
  <c r="X69" i="6"/>
  <c r="W69" i="6"/>
  <c r="V69" i="6"/>
  <c r="U69" i="6"/>
  <c r="Z68" i="6"/>
  <c r="Y68" i="6"/>
  <c r="X68" i="6"/>
  <c r="W68" i="6"/>
  <c r="V68" i="6"/>
  <c r="U68" i="6"/>
  <c r="Z67" i="6"/>
  <c r="Y67" i="6"/>
  <c r="X67" i="6"/>
  <c r="W67" i="6"/>
  <c r="V67" i="6"/>
  <c r="U67" i="6"/>
  <c r="Z66" i="6"/>
  <c r="Y66" i="6"/>
  <c r="X66" i="6"/>
  <c r="W66" i="6"/>
  <c r="V66" i="6"/>
  <c r="Z65" i="6"/>
  <c r="Y65" i="6"/>
  <c r="X65" i="6"/>
  <c r="W65" i="6"/>
  <c r="V65" i="6"/>
  <c r="U65" i="6"/>
  <c r="Z64" i="6"/>
  <c r="Y64" i="6"/>
  <c r="X64" i="6"/>
  <c r="W64" i="6"/>
  <c r="V64" i="6"/>
  <c r="U64" i="6"/>
  <c r="Z63" i="6"/>
  <c r="Y63" i="6"/>
  <c r="X63" i="6"/>
  <c r="W63" i="6"/>
  <c r="V63" i="6"/>
  <c r="U63" i="6"/>
  <c r="Z62" i="6"/>
  <c r="Y62" i="6"/>
  <c r="X62" i="6"/>
  <c r="W62" i="6"/>
  <c r="V62" i="6"/>
  <c r="U62" i="6"/>
  <c r="Z61" i="6"/>
  <c r="Y61" i="6"/>
  <c r="X61" i="6"/>
  <c r="W61" i="6"/>
  <c r="V61" i="6"/>
  <c r="U61" i="6"/>
  <c r="Z59" i="6"/>
  <c r="Y59" i="6"/>
  <c r="X59" i="6"/>
  <c r="W59" i="6"/>
  <c r="V59" i="6"/>
  <c r="U59" i="6"/>
  <c r="Z58" i="6"/>
  <c r="Y58" i="6"/>
  <c r="X58" i="6"/>
  <c r="W58" i="6"/>
  <c r="V58" i="6"/>
  <c r="U58" i="6"/>
  <c r="Z57" i="6"/>
  <c r="Y57" i="6"/>
  <c r="X57" i="6"/>
  <c r="W57" i="6"/>
  <c r="V57" i="6"/>
  <c r="U57" i="6"/>
  <c r="Z56" i="6"/>
  <c r="Y56" i="6"/>
  <c r="X56" i="6"/>
  <c r="W56" i="6"/>
  <c r="V56" i="6"/>
  <c r="U56" i="6"/>
  <c r="Z55" i="6"/>
  <c r="Y55" i="6"/>
  <c r="X55" i="6"/>
  <c r="W55" i="6"/>
  <c r="V55" i="6"/>
  <c r="U55" i="6"/>
  <c r="Z53" i="6"/>
  <c r="Y53" i="6"/>
  <c r="X53" i="6"/>
  <c r="W53" i="6"/>
  <c r="V53" i="6"/>
  <c r="U53" i="6"/>
  <c r="Z52" i="6"/>
  <c r="Y52" i="6"/>
  <c r="X52" i="6"/>
  <c r="W52" i="6"/>
  <c r="V52" i="6"/>
  <c r="U52" i="6"/>
  <c r="Z51" i="6"/>
  <c r="Y51" i="6"/>
  <c r="X51" i="6"/>
  <c r="W51" i="6"/>
  <c r="V51" i="6"/>
  <c r="U51" i="6"/>
  <c r="Z50" i="6"/>
  <c r="Y50" i="6"/>
  <c r="X50" i="6"/>
  <c r="W50" i="6"/>
  <c r="V50" i="6"/>
  <c r="U50" i="6"/>
  <c r="AB49" i="6"/>
  <c r="AA49" i="6"/>
  <c r="Z49" i="6"/>
  <c r="Y49" i="6"/>
  <c r="X49" i="6"/>
  <c r="W49" i="6"/>
  <c r="V49" i="6"/>
  <c r="U49" i="6"/>
  <c r="AB48" i="6"/>
  <c r="AA48" i="6"/>
  <c r="Z48" i="6"/>
  <c r="Y48" i="6"/>
  <c r="X48" i="6"/>
  <c r="W48" i="6"/>
  <c r="V48" i="6"/>
  <c r="U48" i="6"/>
  <c r="AB47" i="6"/>
  <c r="AA47" i="6"/>
  <c r="Z47" i="6"/>
  <c r="Y47" i="6"/>
  <c r="X47" i="6"/>
  <c r="W47" i="6"/>
  <c r="V47" i="6"/>
  <c r="U47" i="6"/>
  <c r="AB46" i="6"/>
  <c r="AA46" i="6"/>
  <c r="Z46" i="6"/>
  <c r="Y46" i="6"/>
  <c r="X46" i="6"/>
  <c r="W46" i="6"/>
  <c r="V46" i="6"/>
  <c r="U46" i="6"/>
  <c r="AB45" i="6"/>
  <c r="AA45" i="6"/>
  <c r="Z45" i="6"/>
  <c r="Y45" i="6"/>
  <c r="X45" i="6"/>
  <c r="W45" i="6"/>
  <c r="V45" i="6"/>
  <c r="U45" i="6"/>
  <c r="AB42" i="6"/>
  <c r="AA42" i="6"/>
  <c r="Z42" i="6"/>
  <c r="Y42" i="6"/>
  <c r="X42" i="6"/>
  <c r="W42" i="6"/>
  <c r="V42" i="6"/>
  <c r="U42" i="6"/>
  <c r="AB41" i="6"/>
  <c r="AA41" i="6"/>
  <c r="Z41" i="6"/>
  <c r="Y41" i="6"/>
  <c r="X41" i="6"/>
  <c r="W41" i="6"/>
  <c r="V41" i="6"/>
  <c r="U41" i="6"/>
  <c r="AB40" i="6"/>
  <c r="AA40" i="6"/>
  <c r="Z40" i="6"/>
  <c r="Y40" i="6"/>
  <c r="X40" i="6"/>
  <c r="W40" i="6"/>
  <c r="V40" i="6"/>
  <c r="U40" i="6"/>
  <c r="AB39" i="6"/>
  <c r="AA39" i="6"/>
  <c r="Z39" i="6"/>
  <c r="Y39" i="6"/>
  <c r="X39" i="6"/>
  <c r="W39" i="6"/>
  <c r="V39" i="6"/>
  <c r="U39" i="6"/>
  <c r="AB38" i="6"/>
  <c r="AA38" i="6"/>
  <c r="Z38" i="6"/>
  <c r="Y38" i="6"/>
  <c r="X38" i="6"/>
  <c r="W38" i="6"/>
  <c r="V38" i="6"/>
  <c r="U38" i="6"/>
  <c r="AB37" i="6"/>
  <c r="AA37" i="6"/>
  <c r="Z37" i="6"/>
  <c r="Y37" i="6"/>
  <c r="X37" i="6"/>
  <c r="W37" i="6"/>
  <c r="V37" i="6"/>
  <c r="U37" i="6"/>
  <c r="AB36" i="6"/>
  <c r="AA36" i="6"/>
  <c r="Z36" i="6"/>
  <c r="Y36" i="6"/>
  <c r="X36" i="6"/>
  <c r="W36" i="6"/>
  <c r="U36" i="6"/>
  <c r="AB35" i="6"/>
  <c r="AA35" i="6"/>
  <c r="Z35" i="6"/>
  <c r="Y35" i="6"/>
  <c r="X35" i="6"/>
  <c r="W35" i="6"/>
  <c r="V35" i="6"/>
  <c r="U35" i="6"/>
  <c r="AB34" i="6"/>
  <c r="AA34" i="6"/>
  <c r="Z34" i="6"/>
  <c r="Y34" i="6"/>
  <c r="X34" i="6"/>
  <c r="W34" i="6"/>
  <c r="V34" i="6"/>
  <c r="U34" i="6"/>
  <c r="Z33" i="6"/>
  <c r="Y33" i="6"/>
  <c r="X33" i="6"/>
  <c r="W33" i="6"/>
  <c r="V33" i="6"/>
  <c r="U33" i="6"/>
  <c r="Z32" i="6"/>
  <c r="Y32" i="6"/>
  <c r="X32" i="6"/>
  <c r="W32" i="6"/>
  <c r="V32" i="6"/>
  <c r="U32" i="6"/>
  <c r="AB27" i="6"/>
  <c r="AA27" i="6"/>
  <c r="AB26" i="6"/>
  <c r="AA26" i="6"/>
  <c r="AB25" i="6"/>
  <c r="AA25" i="6"/>
  <c r="AB24" i="6"/>
  <c r="AA24" i="6"/>
  <c r="AI23" i="6"/>
  <c r="AH23" i="6"/>
  <c r="AG23" i="6"/>
  <c r="AF23" i="6"/>
  <c r="AE23" i="6"/>
  <c r="AB23" i="6"/>
  <c r="AA23" i="6"/>
  <c r="AB22" i="6"/>
  <c r="AA22" i="6"/>
  <c r="AB21" i="6"/>
  <c r="AA21" i="6"/>
  <c r="AB20" i="6"/>
  <c r="AA20" i="6"/>
  <c r="AB19" i="6"/>
  <c r="AA19" i="6"/>
  <c r="AB15" i="6"/>
  <c r="AA15" i="6"/>
  <c r="AB14" i="6"/>
  <c r="AA14" i="6"/>
  <c r="AK107" i="6" l="1"/>
  <c r="AT107" i="6" s="1"/>
  <c r="AI61" i="6"/>
  <c r="AD58" i="6"/>
  <c r="AK58" i="6"/>
  <c r="AI58" i="6"/>
  <c r="AE58" i="6"/>
  <c r="AJ58" i="6"/>
  <c r="AH58" i="6"/>
  <c r="AF58" i="6"/>
  <c r="AG58" i="6"/>
  <c r="AK19" i="6"/>
  <c r="AF32" i="6"/>
  <c r="AF50" i="6"/>
  <c r="AH52" i="6"/>
  <c r="AH50" i="6"/>
  <c r="AG43" i="6"/>
  <c r="AJ13" i="6"/>
  <c r="AS13" i="6" s="1"/>
  <c r="AG107" i="6"/>
  <c r="AP107" i="6" s="1"/>
  <c r="AD19" i="6"/>
  <c r="AF21" i="6"/>
  <c r="AI52" i="6"/>
  <c r="AK55" i="6"/>
  <c r="AF43" i="6"/>
  <c r="AF97" i="6"/>
  <c r="AG21" i="6"/>
  <c r="AD52" i="6"/>
  <c r="AJ50" i="6"/>
  <c r="AI32" i="6"/>
  <c r="AI50" i="6"/>
  <c r="AI13" i="6"/>
  <c r="AR13" i="6" s="1"/>
  <c r="AJ19" i="6"/>
  <c r="AJ23" i="6"/>
  <c r="AS23" i="6" s="1"/>
  <c r="AD76" i="6"/>
  <c r="AM76" i="6" s="1"/>
  <c r="AG97" i="6"/>
  <c r="AE13" i="6"/>
  <c r="AN13" i="6" s="1"/>
  <c r="AG19" i="6"/>
  <c r="AD34" i="6"/>
  <c r="AH86" i="6"/>
  <c r="AH19" i="6"/>
  <c r="AJ21" i="6"/>
  <c r="AE52" i="6"/>
  <c r="AG55" i="6"/>
  <c r="AK23" i="6"/>
  <c r="AT23" i="6" s="1"/>
  <c r="AF13" i="6"/>
  <c r="AO13" i="6" s="1"/>
  <c r="AI21" i="6"/>
  <c r="AH66" i="6"/>
  <c r="AK21" i="6"/>
  <c r="AD32" i="6"/>
  <c r="AK45" i="6"/>
  <c r="AH55" i="6"/>
  <c r="AF71" i="6"/>
  <c r="AO71" i="6" s="1"/>
  <c r="AE32" i="6"/>
  <c r="AE50" i="6"/>
  <c r="AG52" i="6"/>
  <c r="AJ61" i="6"/>
  <c r="AD43" i="6"/>
  <c r="AJ81" i="6"/>
  <c r="AE102" i="6"/>
  <c r="AF107" i="6"/>
  <c r="AO107" i="6" s="1"/>
  <c r="AD45" i="6"/>
  <c r="AE76" i="6"/>
  <c r="AN76" i="6" s="1"/>
  <c r="AG13" i="6"/>
  <c r="AP13" i="6" s="1"/>
  <c r="AE19" i="6"/>
  <c r="AD21" i="6"/>
  <c r="AG32" i="6"/>
  <c r="AF34" i="6"/>
  <c r="AE45" i="6"/>
  <c r="AK50" i="6"/>
  <c r="AJ52" i="6"/>
  <c r="AI55" i="6"/>
  <c r="AD61" i="6"/>
  <c r="AJ66" i="6"/>
  <c r="AH43" i="6"/>
  <c r="AH71" i="6"/>
  <c r="AQ71" i="6" s="1"/>
  <c r="AF76" i="6"/>
  <c r="AO76" i="6" s="1"/>
  <c r="AD81" i="6"/>
  <c r="AJ86" i="6"/>
  <c r="AH97" i="6"/>
  <c r="AF102" i="6"/>
  <c r="AD107" i="6"/>
  <c r="AM107" i="6" s="1"/>
  <c r="AK61" i="6"/>
  <c r="AI66" i="6"/>
  <c r="AK81" i="6"/>
  <c r="AI86" i="6"/>
  <c r="AH13" i="6"/>
  <c r="AQ13" i="6" s="1"/>
  <c r="AF19" i="6"/>
  <c r="AE21" i="6"/>
  <c r="AH32" i="6"/>
  <c r="AG34" i="6"/>
  <c r="AF45" i="6"/>
  <c r="AD50" i="6"/>
  <c r="AK52" i="6"/>
  <c r="AJ55" i="6"/>
  <c r="AE61" i="6"/>
  <c r="AK66" i="6"/>
  <c r="AI43" i="6"/>
  <c r="AI71" i="6"/>
  <c r="AR71" i="6" s="1"/>
  <c r="AG76" i="6"/>
  <c r="AP76" i="6" s="1"/>
  <c r="AE81" i="6"/>
  <c r="AK86" i="6"/>
  <c r="AI97" i="6"/>
  <c r="AG102" i="6"/>
  <c r="AE107" i="6"/>
  <c r="AN107" i="6" s="1"/>
  <c r="AG45" i="6"/>
  <c r="AF61" i="6"/>
  <c r="AJ97" i="6"/>
  <c r="AJ32" i="6"/>
  <c r="AI34" i="6"/>
  <c r="AH45" i="6"/>
  <c r="AD55" i="6"/>
  <c r="AG61" i="6"/>
  <c r="AE66" i="6"/>
  <c r="AK43" i="6"/>
  <c r="AT43" i="6" s="1"/>
  <c r="AK71" i="6"/>
  <c r="AT71" i="6" s="1"/>
  <c r="AI76" i="6"/>
  <c r="AR76" i="6" s="1"/>
  <c r="AG81" i="6"/>
  <c r="AE86" i="6"/>
  <c r="AK97" i="6"/>
  <c r="AI102" i="6"/>
  <c r="AD66" i="6"/>
  <c r="AK13" i="6"/>
  <c r="AT13" i="6" s="1"/>
  <c r="AI19" i="6"/>
  <c r="AH21" i="6"/>
  <c r="AK32" i="6"/>
  <c r="AJ34" i="6"/>
  <c r="AI45" i="6"/>
  <c r="AG50" i="6"/>
  <c r="AF52" i="6"/>
  <c r="AE55" i="6"/>
  <c r="AH61" i="6"/>
  <c r="AF66" i="6"/>
  <c r="AD71" i="6"/>
  <c r="AM71" i="6" s="1"/>
  <c r="AJ76" i="6"/>
  <c r="AS76" i="6" s="1"/>
  <c r="AH81" i="6"/>
  <c r="AF86" i="6"/>
  <c r="AD97" i="6"/>
  <c r="AJ102" i="6"/>
  <c r="AH107" i="6"/>
  <c r="AQ107" i="6" s="1"/>
  <c r="AE34" i="6"/>
  <c r="AG71" i="6"/>
  <c r="AP71" i="6" s="1"/>
  <c r="AH34" i="6"/>
  <c r="AJ43" i="6"/>
  <c r="AJ71" i="6"/>
  <c r="AS71" i="6" s="1"/>
  <c r="AH76" i="6"/>
  <c r="AQ76" i="6" s="1"/>
  <c r="AF81" i="6"/>
  <c r="AD86" i="6"/>
  <c r="AH102" i="6"/>
  <c r="AM13" i="6"/>
  <c r="AK34" i="6"/>
  <c r="AJ45" i="6"/>
  <c r="AF55" i="6"/>
  <c r="AG66" i="6"/>
  <c r="AE43" i="6"/>
  <c r="AE71" i="6"/>
  <c r="AN71" i="6" s="1"/>
  <c r="AK76" i="6"/>
  <c r="AT76" i="6" s="1"/>
  <c r="AI81" i="6"/>
  <c r="AG86" i="6"/>
  <c r="AE97" i="6"/>
  <c r="AK102" i="6"/>
  <c r="AI107" i="6"/>
  <c r="AR107" i="6" s="1"/>
  <c r="AD102" i="6"/>
  <c r="AS107" i="6"/>
  <c r="AD39" i="6"/>
  <c r="AM39" i="6" s="1"/>
  <c r="AE39" i="6"/>
  <c r="AN39" i="6" s="1"/>
  <c r="AF39" i="6"/>
  <c r="AO39" i="6" s="1"/>
  <c r="AG39" i="6"/>
  <c r="AP39" i="6" s="1"/>
  <c r="AH39" i="6"/>
  <c r="AQ39" i="6" s="1"/>
  <c r="AI39" i="6"/>
  <c r="AR39" i="6" s="1"/>
  <c r="AJ39" i="6"/>
  <c r="AS39" i="6" s="1"/>
  <c r="AK39" i="6"/>
  <c r="AT39" i="6" s="1"/>
  <c r="AT111" i="6"/>
  <c r="AS111" i="6"/>
  <c r="AO111" i="6"/>
  <c r="AN111" i="6"/>
  <c r="AR111" i="6"/>
  <c r="AQ111" i="6"/>
  <c r="AP111" i="6"/>
  <c r="AK92" i="6"/>
  <c r="AT92" i="6" s="1"/>
  <c r="AJ92" i="6"/>
  <c r="AS92" i="6" s="1"/>
  <c r="AI92" i="6"/>
  <c r="AR92" i="6" s="1"/>
  <c r="AH92" i="6"/>
  <c r="AQ92" i="6" s="1"/>
  <c r="AG92" i="6"/>
  <c r="AP92" i="6" s="1"/>
  <c r="AF92" i="6"/>
  <c r="AO92" i="6" s="1"/>
  <c r="AE92" i="6"/>
  <c r="AN92" i="6" s="1"/>
  <c r="AD92" i="6"/>
  <c r="AM92" i="6" s="1"/>
  <c r="AN23" i="6"/>
  <c r="AO23" i="6"/>
  <c r="AP23" i="6"/>
  <c r="AQ23" i="6"/>
  <c r="AR23" i="6"/>
  <c r="AR43" i="6" l="1"/>
  <c r="AM43" i="6"/>
  <c r="AV43" i="6" s="1"/>
  <c r="AP43" i="6"/>
  <c r="AS43" i="6"/>
  <c r="AN43" i="6"/>
  <c r="AQ43" i="6"/>
  <c r="AO43" i="6"/>
  <c r="AR32" i="6"/>
  <c r="AT61" i="6"/>
  <c r="AS55" i="6"/>
  <c r="AN55" i="6"/>
  <c r="AO50" i="6"/>
  <c r="AR19" i="6"/>
  <c r="AR55" i="6"/>
  <c r="AQ50" i="6"/>
  <c r="AO19" i="6"/>
  <c r="AY7" i="6" s="1"/>
  <c r="AM55" i="6"/>
  <c r="AT55" i="6"/>
  <c r="AO32" i="6"/>
  <c r="AP55" i="6"/>
  <c r="AT19" i="6"/>
  <c r="BD7" i="6" s="1"/>
  <c r="AO55" i="6"/>
  <c r="AQ55" i="6"/>
  <c r="AR50" i="6"/>
  <c r="AM19" i="6"/>
  <c r="AW7" i="6" s="1"/>
  <c r="AS19" i="6"/>
  <c r="BC7" i="6" s="1"/>
  <c r="AQ81" i="6"/>
  <c r="AO97" i="6"/>
  <c r="AP19" i="6"/>
  <c r="AN32" i="6"/>
  <c r="AN97" i="6"/>
  <c r="AX10" i="6" s="1"/>
  <c r="AM32" i="6"/>
  <c r="AQ61" i="6"/>
  <c r="AP97" i="6"/>
  <c r="AS61" i="6"/>
  <c r="AM50" i="6"/>
  <c r="AS50" i="6"/>
  <c r="AP50" i="6"/>
  <c r="AQ19" i="6"/>
  <c r="AS81" i="6"/>
  <c r="AN50" i="6"/>
  <c r="AR81" i="6"/>
  <c r="AS32" i="6"/>
  <c r="AS97" i="6"/>
  <c r="BC10" i="6" s="1"/>
  <c r="AO61" i="6"/>
  <c r="AR97" i="6"/>
  <c r="AM81" i="6"/>
  <c r="AP32" i="6"/>
  <c r="AN19" i="6"/>
  <c r="AR61" i="6"/>
  <c r="AP81" i="6"/>
  <c r="AP61" i="6"/>
  <c r="AN81" i="6"/>
  <c r="AN61" i="6"/>
  <c r="AT81" i="6"/>
  <c r="AQ97" i="6"/>
  <c r="AT50" i="6"/>
  <c r="AO81" i="6"/>
  <c r="AQ32" i="6"/>
  <c r="AM97" i="6"/>
  <c r="AM61" i="6"/>
  <c r="AT32" i="6"/>
  <c r="AT97" i="6"/>
  <c r="BD10" i="6" s="1"/>
  <c r="AY8" i="6" l="1"/>
  <c r="BB8" i="6"/>
  <c r="BI7" i="6"/>
  <c r="BG7" i="6"/>
  <c r="BG18" i="6" s="1"/>
  <c r="AY10" i="6"/>
  <c r="BI10" i="6" s="1"/>
  <c r="AZ7" i="6"/>
  <c r="BJ7" i="6" s="1"/>
  <c r="BH18" i="6" s="1"/>
  <c r="BC8" i="6"/>
  <c r="AW8" i="6"/>
  <c r="BC9" i="6"/>
  <c r="AZ10" i="6"/>
  <c r="BJ10" i="6" s="1"/>
  <c r="BB10" i="6"/>
  <c r="BL10" i="6" s="1"/>
  <c r="BA10" i="6"/>
  <c r="BK10" i="6" s="1"/>
  <c r="BA7" i="6"/>
  <c r="AX8" i="6"/>
  <c r="BA9" i="6"/>
  <c r="BB7" i="6"/>
  <c r="BL7" i="6" s="1"/>
  <c r="BB9" i="6"/>
  <c r="BD9" i="6"/>
  <c r="AW10" i="6"/>
  <c r="AW9" i="6"/>
  <c r="AY9" i="6"/>
  <c r="BA8" i="6"/>
  <c r="AX9" i="6"/>
  <c r="AX7" i="6"/>
  <c r="BH7" i="6" s="1"/>
  <c r="AZ8" i="6"/>
  <c r="BH10" i="6"/>
  <c r="AZ9" i="6"/>
  <c r="BD8" i="6"/>
  <c r="BG23" i="6" l="1"/>
  <c r="BK7" i="6"/>
  <c r="BG10" i="6"/>
  <c r="BG21" i="6" s="1"/>
  <c r="BL9" i="6"/>
  <c r="BH9" i="6"/>
  <c r="BI9" i="6"/>
  <c r="BG9" i="6"/>
  <c r="BK9" i="6"/>
  <c r="BH8" i="6"/>
  <c r="BI8" i="6"/>
  <c r="BK8" i="6"/>
  <c r="BL8" i="6"/>
  <c r="BG8" i="6"/>
  <c r="BG19" i="6" s="1"/>
  <c r="BJ8" i="6"/>
  <c r="BJ9" i="6"/>
  <c r="BH21" i="6"/>
  <c r="BI19" i="6" l="1"/>
  <c r="BI23" i="6"/>
  <c r="BI18" i="6"/>
  <c r="BG20" i="6"/>
  <c r="BJ11" i="6"/>
  <c r="BG11" i="6"/>
  <c r="BG22" i="6" s="1"/>
  <c r="BH11" i="6"/>
  <c r="BL11" i="6"/>
  <c r="BI11" i="6"/>
  <c r="BK11" i="6"/>
  <c r="BH20" i="6"/>
  <c r="BH19" i="6"/>
  <c r="BK18" i="6" l="1"/>
  <c r="BH22" i="6"/>
  <c r="BH23" i="6"/>
  <c r="BJ19" i="6" l="1"/>
  <c r="BL19" i="6" s="1"/>
  <c r="BJ23" i="6"/>
  <c r="BI20" i="6"/>
  <c r="BK20" i="6" s="1"/>
  <c r="BK19" i="6"/>
  <c r="BI21" i="6"/>
  <c r="BK21" i="6" s="1"/>
  <c r="BJ21" i="6"/>
  <c r="BL21" i="6" s="1"/>
  <c r="BJ20" i="6"/>
  <c r="BL20" i="6" s="1"/>
  <c r="BJ18" i="6"/>
  <c r="BL18" i="6" s="1"/>
  <c r="BK23" i="6" l="1"/>
  <c r="BL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tc={0C8FA568-606E-4B46-9CFE-FC009ED8A656}</author>
    <author>tc={27141691-F1C4-43DD-8620-C955B7B1660F}</author>
    <author>tc={88758022-3B1C-46E5-826C-4022782D4F52}</author>
    <author>tc={680AE562-A8FD-4E33-812B-AFA98942E456}</author>
  </authors>
  <commentList>
    <comment ref="R5" authorId="0" shapeId="0" xr:uid="{0C8FA568-606E-4B46-9CFE-FC009ED8A656}">
      <text>
        <t>[Threaded comment]
Your version of Excel allows you to read this threaded comment; however, any edits to it will get removed if the file is opened in a newer version of Excel. Learn more: https://go.microsoft.com/fwlink/?linkid=870924
Comment:
    En esta celda insertar el número total de encuestas respondidas. Se realiza este control para ver cuál sería la puntuación máxima de una cofradía muy sostenible y la mínima de una muy insostenible.</t>
      </text>
    </comment>
    <comment ref="AM8" authorId="1" shapeId="0" xr:uid="{27141691-F1C4-43DD-8620-C955B7B1660F}">
      <text>
        <t>[Threaded comment]
Your version of Excel allows you to read this threaded comment; however, any edits to it will get removed if the file is opened in a newer version of Excel. Learn more: https://go.microsoft.com/fwlink/?linkid=870924
Comment:
    Se debe meter el dato de la AT en la casilla que corresponda (celdas grises).</t>
      </text>
    </comment>
    <comment ref="L13" authorId="2" shapeId="0" xr:uid="{88758022-3B1C-46E5-826C-4022782D4F52}">
      <text>
        <t>[Threaded comment]
Your version of Excel allows you to read this threaded comment; however, any edits to it will get removed if the file is opened in a newer version of Excel. Learn more: https://go.microsoft.com/fwlink/?linkid=870924
Comment:
    Estas casillas se  deben rellenar con el número de respuestas obtenidas en la encuesta.</t>
      </text>
    </comment>
    <comment ref="U111" authorId="3" shapeId="0" xr:uid="{680AE562-A8FD-4E33-812B-AFA98942E456}">
      <text>
        <t>[Threaded comment]
Your version of Excel allows you to read this threaded comment; however, any edits to it will get removed if the file is opened in a newer version of Excel. Learn more: https://go.microsoft.com/fwlink/?linkid=870924
Comment:
    Poner un 1 en la casilla que corresponda</t>
      </text>
    </comment>
  </commentList>
</comments>
</file>

<file path=xl/sharedStrings.xml><?xml version="1.0" encoding="utf-8"?>
<sst xmlns="http://schemas.openxmlformats.org/spreadsheetml/2006/main" count="308" uniqueCount="176">
  <si>
    <t>Sección 1</t>
  </si>
  <si>
    <t>SECCIÓN 2</t>
  </si>
  <si>
    <t>SECIÓN 3</t>
  </si>
  <si>
    <r>
      <rPr>
        <b/>
        <sz val="11"/>
        <color rgb="FF000000"/>
        <rFont val="Calibri"/>
        <scheme val="minor"/>
      </rPr>
      <t xml:space="preserve">INSTRUCCIONES DE MANEJO
</t>
    </r>
    <r>
      <rPr>
        <sz val="11"/>
        <color rgb="FF000000"/>
        <rFont val="Calibri"/>
        <scheme val="minor"/>
      </rPr>
      <t xml:space="preserve">Este fichero Excel sirve como una calculadora para evaluar la sostenibilidad de la pesquería del erizo de mar. La persona que lo utilice debe rellenar manualmente los valores precisos entre las colunas L y Q (valores de las encuestas a pescadores) o entre las colunas U a Z y AM a AR (valores de las encuestas/consultas a las asistencias técnicas de las cofradías), todos ellos en color gris. Una vez introducidos estos datos, las fórmulas del Excel darán automáticamente los valores de las dimensiones entre las colunas AV y BL (normalizados entre -1 y 1) y entre las colunas BG y BL (normalizados entre 0 y 1). Nota: Las celdas negras no se deben rellenar. </t>
    </r>
  </si>
  <si>
    <r>
      <rPr>
        <sz val="11"/>
        <color rgb="FFFFFF00"/>
        <rFont val="Calibri"/>
        <scheme val="minor"/>
      </rPr>
      <t xml:space="preserve">VALOR DIMENSION NORMALIZADO </t>
    </r>
    <r>
      <rPr>
        <b/>
        <sz val="11"/>
        <color rgb="FFFFFF00"/>
        <rFont val="Calibri"/>
        <scheme val="minor"/>
      </rPr>
      <t>-1:1</t>
    </r>
  </si>
  <si>
    <r>
      <rPr>
        <sz val="11"/>
        <color rgb="FFFFFF00"/>
        <rFont val="Calibri"/>
        <scheme val="minor"/>
      </rPr>
      <t xml:space="preserve">VALOR DIMENSION NORMALIZADO </t>
    </r>
    <r>
      <rPr>
        <b/>
        <sz val="11"/>
        <color rgb="FFFFFF00"/>
        <rFont val="Calibri"/>
        <scheme val="minor"/>
      </rPr>
      <t>0:1</t>
    </r>
  </si>
  <si>
    <t>CONFRARÍA</t>
  </si>
  <si>
    <t>CONTROL</t>
  </si>
  <si>
    <t>A Pé</t>
  </si>
  <si>
    <t xml:space="preserve">A Flote </t>
  </si>
  <si>
    <t>A Flote</t>
  </si>
  <si>
    <t>AREA 1</t>
  </si>
  <si>
    <t>AREA 2</t>
  </si>
  <si>
    <t>AREA 3</t>
  </si>
  <si>
    <t>MÍNIMO</t>
  </si>
  <si>
    <t>MÁXIMO</t>
  </si>
  <si>
    <t>DIMENSION</t>
  </si>
  <si>
    <t>INDICADOR</t>
  </si>
  <si>
    <t>PESO del indicador en la dimensión</t>
  </si>
  <si>
    <t>UNIDADES</t>
  </si>
  <si>
    <t>DEFINICIÓN</t>
  </si>
  <si>
    <t>FUENTE DE DATOS</t>
  </si>
  <si>
    <t>PREGUNTA</t>
  </si>
  <si>
    <t>PESO de la pregunta en el indicador</t>
  </si>
  <si>
    <t>RESPUESTAS</t>
  </si>
  <si>
    <t>INTENSIDAD</t>
  </si>
  <si>
    <t>AMBIENTAL</t>
  </si>
  <si>
    <t>AMBIENTAL [0, 1]</t>
  </si>
  <si>
    <t>1. cpue</t>
  </si>
  <si>
    <t>tendencia</t>
  </si>
  <si>
    <r>
      <t>Diferencia</t>
    </r>
    <r>
      <rPr>
        <sz val="11"/>
        <rFont val="Calibri"/>
        <family val="2"/>
        <scheme val="minor"/>
      </rPr>
      <t xml:space="preserve"> de la CPUE (kg/hora/mariscador o embarcación) observada en los muestreos entre la última campaña y la campaña actual</t>
    </r>
    <r>
      <rPr>
        <sz val="11"/>
        <color theme="1"/>
        <rFont val="Calibri"/>
        <family val="2"/>
        <scheme val="minor"/>
      </rPr>
      <t>.</t>
    </r>
  </si>
  <si>
    <t>Datos asistencia técnica (AT)</t>
  </si>
  <si>
    <t>[-1;1]</t>
  </si>
  <si>
    <t>ECONOMICA</t>
  </si>
  <si>
    <t>ECONOMICA [0, 1]</t>
  </si>
  <si>
    <t>SOCIAL</t>
  </si>
  <si>
    <t>SOCIAL [0, 1]</t>
  </si>
  <si>
    <t>GOBERNANZA</t>
  </si>
  <si>
    <t>GOBERNANZA [0, 1]</t>
  </si>
  <si>
    <t>SOSTENIBILIDAD [0, 1]</t>
  </si>
  <si>
    <t>2. contaminacion</t>
  </si>
  <si>
    <t>frecuencia</t>
  </si>
  <si>
    <t>Percepción de la presencia de contaminación.</t>
  </si>
  <si>
    <t>Encuesta</t>
  </si>
  <si>
    <t>P13: ¿Sabría decir cuánto de frecuente es esta contaminación?</t>
  </si>
  <si>
    <t>Persistente en el tiempo</t>
  </si>
  <si>
    <t>Ocasionalmente</t>
  </si>
  <si>
    <t>Nunca</t>
  </si>
  <si>
    <t>3. talla</t>
  </si>
  <si>
    <t>mm</t>
  </si>
  <si>
    <t>Talla media de la captura respecto a la talla mínima(55 mm) de talla mínima de referencia (DOGA 2012).</t>
  </si>
  <si>
    <t>Datos AT</t>
  </si>
  <si>
    <t>Medias</t>
  </si>
  <si>
    <t>% contribución</t>
  </si>
  <si>
    <t>Valor contribución</t>
  </si>
  <si>
    <t>A_Flote</t>
  </si>
  <si>
    <t>4. algas</t>
  </si>
  <si>
    <t>Si/No</t>
  </si>
  <si>
    <t>Presencia de algas laminaria y coralina.</t>
  </si>
  <si>
    <t xml:space="preserve">P15: ¿Cree que en la zona delimitada se ha visto disminuida la abundancia de estas algas? </t>
  </si>
  <si>
    <t>Alga 1 disminuye: Si</t>
  </si>
  <si>
    <t>Alga 1 disminuye: No</t>
  </si>
  <si>
    <t>Alga 2 disminuye: Si</t>
  </si>
  <si>
    <t>Alga 2 disminuye: No</t>
  </si>
  <si>
    <t>5. cupo</t>
  </si>
  <si>
    <t>Frecuencia con la que se consigue llegar al cupo.</t>
  </si>
  <si>
    <t>P16: ¿Consigues llegar al cupo?</t>
  </si>
  <si>
    <t>SUMA SOSTENIBILIDAD [0, 1]</t>
  </si>
  <si>
    <t>Muy de vez en cuando</t>
  </si>
  <si>
    <t>Casi siempre pero con ayuda de otros</t>
  </si>
  <si>
    <t>Casi siempre por mí mismo</t>
  </si>
  <si>
    <t>Siempre</t>
  </si>
  <si>
    <t>1. precio</t>
  </si>
  <si>
    <t>%</t>
  </si>
  <si>
    <t xml:space="preserve">
Porcentaje del precio medio que está por encima del precio mínimo de la campaña en EUR por kilo.</t>
  </si>
  <si>
    <t>2. demanda</t>
  </si>
  <si>
    <t>Conocimiento de los clientes y del mercado.</t>
  </si>
  <si>
    <t>P40: ¿Sabe/conoce al comprador al que se destina su captura de erizo de mar?</t>
  </si>
  <si>
    <t>Si</t>
  </si>
  <si>
    <t>No</t>
  </si>
  <si>
    <t xml:space="preserve">P41: ¿Sabría decir que porcentaje de su captura anual que se destina al mercado local (el que se comercializa en España)? ¿Y cuál al extranjero? </t>
  </si>
  <si>
    <t>Nada</t>
  </si>
  <si>
    <t>Todo</t>
  </si>
  <si>
    <t>3. salario</t>
  </si>
  <si>
    <t>€/año</t>
  </si>
  <si>
    <t>Rangos de salario.</t>
  </si>
  <si>
    <t xml:space="preserve">P42: ¿Cuál sería su rango de ingresos económicos brutos anuales procedentes de las capturas del erizo de mar? </t>
  </si>
  <si>
    <t>&lt;5.000</t>
  </si>
  <si>
    <t>5.000-20.000</t>
  </si>
  <si>
    <t>20.000-50.000</t>
  </si>
  <si>
    <t>50.000-80.000</t>
  </si>
  <si>
    <t>4. dependencia</t>
  </si>
  <si>
    <t>Grado de dependencia de la pesquería.</t>
  </si>
  <si>
    <t>P47: Además de la actividad en la cofradía, ¿compagina en la actualidad este trabajo con algún otro (regulado o no)?</t>
  </si>
  <si>
    <t>P43: ¿Qué porcentaje de su salario bruto anterior depende del erizo de mar?</t>
  </si>
  <si>
    <t>Más del 90%</t>
  </si>
  <si>
    <t>Entre el 90% y el 60%</t>
  </si>
  <si>
    <t>Entre el 60% y el 40%</t>
  </si>
  <si>
    <t>Entre el 40% y el 10%</t>
  </si>
  <si>
    <t>Menos del 10%</t>
  </si>
  <si>
    <t>5. subvenciones</t>
  </si>
  <si>
    <t>Dependencia de subvenciones para la pesquería.</t>
  </si>
  <si>
    <t>P44: ¿Está de acuerdo con la siguiente afirmación? Puedo seguir capturando erizo de mar sin obtener ninguna subvención</t>
  </si>
  <si>
    <t>P45: ¿Ha tenido usted o la cofradía alguna subvención relacionada con el erizo de mar en los últimos 5 años?</t>
  </si>
  <si>
    <t>1. furtivismo</t>
  </si>
  <si>
    <t>Observación de furtivismo por zona y tipo.</t>
  </si>
  <si>
    <t>P17: ¿Podría valorar el nivel de furtivismo de la zona acotada en el mapa?</t>
  </si>
  <si>
    <t>Vemos furtivos a menudo</t>
  </si>
  <si>
    <t>A veces vemos furtivos, pero no demasiados</t>
  </si>
  <si>
    <t>No vemos furtivos</t>
  </si>
  <si>
    <t>P18: ¿Podría indicar de qué tipo suele ser el furtivismo en esa zona?</t>
  </si>
  <si>
    <t>Interno (Cofradía)</t>
  </si>
  <si>
    <t>Externo</t>
  </si>
  <si>
    <t>2. diversificacion</t>
  </si>
  <si>
    <t>nº</t>
  </si>
  <si>
    <t>Número de habilitaciones y recursos extraídos.</t>
  </si>
  <si>
    <t xml:space="preserve">P38: ¿Qué habilitaciones tiene? Indicar todas incluso si no se utilizan </t>
  </si>
  <si>
    <t>Una</t>
  </si>
  <si>
    <t>Dos</t>
  </si>
  <si>
    <t>Tres</t>
  </si>
  <si>
    <t xml:space="preserve">Cuatro </t>
  </si>
  <si>
    <t>Cinco</t>
  </si>
  <si>
    <t>P39: ¿Cuáles son los recursos principales que extrae? </t>
  </si>
  <si>
    <t>Una (Erizo)</t>
  </si>
  <si>
    <t>Dos (Erizo y percebe)</t>
  </si>
  <si>
    <t>Tres (Erizo, perzebe, otras)</t>
  </si>
  <si>
    <t>Cinco (o más de 5)</t>
  </si>
  <si>
    <t>3. cohesión</t>
  </si>
  <si>
    <t>Frecuencia de relación con otros miembros de la cofradía y administración.</t>
  </si>
  <si>
    <t>P50-55:¿Podría indicar la relación que tiene con las siguientes figuras?</t>
  </si>
  <si>
    <t>Alguna vez</t>
  </si>
  <si>
    <t>Todos los meses</t>
  </si>
  <si>
    <t>Todas las semanas</t>
  </si>
  <si>
    <t>Todos los días</t>
  </si>
  <si>
    <t>4. equidad</t>
  </si>
  <si>
    <t>Sentimiento de igualdad en la toma de decisiones.</t>
  </si>
  <si>
    <t>P62: Siento que tengo los mismos derechos dentro de los miembros de mi sector</t>
  </si>
  <si>
    <t>Muy en desacuerdo</t>
  </si>
  <si>
    <t>En deacuerdo</t>
  </si>
  <si>
    <t>Ni de acuerdo ni en desacuerdo</t>
  </si>
  <si>
    <t>De acuerdo</t>
  </si>
  <si>
    <t>Muy de acuerdo</t>
  </si>
  <si>
    <t>5. satisfaccion</t>
  </si>
  <si>
    <t>Satisfacción con la gestión de recurso de la cofradía como de la administración.</t>
  </si>
  <si>
    <t>P63: Estoy muy satisfecho con la gestión que hace la COFRADIA? el sector  del recurso</t>
  </si>
  <si>
    <t>P64: Estoy muy satisfecho con la gestión que hace la Xunta de Galicia del recurso</t>
  </si>
  <si>
    <t>1. cogestion</t>
  </si>
  <si>
    <t>Percepción de la utilidad de las decisiones tomadas o actividades realizadas por las figuras de la cofradía.</t>
  </si>
  <si>
    <t>Ecuesta</t>
  </si>
  <si>
    <t xml:space="preserve">P56-61: ¿Cuántas veces han sido útiles las decisiones tomadas o las actividades llevadas a cabo por las figuras de la cofradia? </t>
  </si>
  <si>
    <t>Casi nunca</t>
  </si>
  <si>
    <t xml:space="preserve">A veces </t>
  </si>
  <si>
    <t>Casi siempre</t>
  </si>
  <si>
    <t>2. participacion</t>
  </si>
  <si>
    <t>Grado de participación en la toma de decisiones y actividades de la cofradía.</t>
  </si>
  <si>
    <t>P65: Indique en qué medida está de acuerdo con la siguiente afirmación: Puedo participar en la toma de decisiones sobre mi recurso en la cofradía</t>
  </si>
  <si>
    <t>P66: De las actividades que se realizan en la cofradía (reuniones del sector, actividades de formación, etc.) en el último año indique su grado de participación</t>
  </si>
  <si>
    <t>Casi todas las veces</t>
  </si>
  <si>
    <t>3. informacion</t>
  </si>
  <si>
    <t>Datos proporcionados en el estadillo y acceso a la información.</t>
  </si>
  <si>
    <t>P70: ¿Qué datos del estadillo de capturas sueles completar?</t>
  </si>
  <si>
    <t>Ninguno</t>
  </si>
  <si>
    <t>Sólo los que me obligan</t>
  </si>
  <si>
    <t>Alguno más de los que me obligan</t>
  </si>
  <si>
    <t>Todos</t>
  </si>
  <si>
    <t>4. muestreos</t>
  </si>
  <si>
    <t>Realización de muestreos del recurso y frecuencia.</t>
  </si>
  <si>
    <t>¿Cuantos muestreos se hacen al año del erizo en la cofradía? contestar por zonas</t>
  </si>
  <si>
    <t>Menos de uno al año</t>
  </si>
  <si>
    <t>Uno al año</t>
  </si>
  <si>
    <t>Dos al año</t>
  </si>
  <si>
    <t>Entre 2-4 al año</t>
  </si>
  <si>
    <t>Mas de 4</t>
  </si>
  <si>
    <t>¿Se muestrean todas las zonas delimitadas en la cofradía?</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</si>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</sst>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1"/>
      <color theme="1"/>
      <name val="Calibri"/>
      <scheme val="minor"/>
    </font>
    <font>
      <sz val="11"/>
      <color theme="1"/>
      <name val="Calibri"/>
      <family val="2"/>
      <scheme val="minor"/>
    </font>
    <font>
      <sz val="11"/>
      <color theme="1"/>
      <name val="Calibri"/>
      <scheme val="minor"/>
    </font>
    <font>
      <sz val="11"/>
      <color theme="1"/>
      <name val="Calibri"/>
    </font>
    <font>
      <b/>
      <sz val="11"/>
      <color theme="0"/>
      <name val="Calibri"/>
      <family val="2"/>
      <scheme val="minor"/>
    </font>
    <font>
      <b/>
      <sz val="11"/>
      <color theme="1"/>
      <name val="Calibri"/>
      <family val="2"/>
      <scheme val="minor"/>
    </font>
    <font>
      <b/>
      <sz val="11"/>
      <color theme="0"/>
      <name val="Calibri"/>
      <scheme val="minor"/>
    </font>
    <font>
      <sz val="11"/>
      <name val="Calibri"/>
      <family val="2"/>
      <scheme val="minor"/>
    </font>
    <font>
      <sz val="11"/>
      <color rgb="FF000000"/>
      <name val="Calibri"/>
      <scheme val="minor"/>
    </font>
    <font>
      <b/>
      <sz val="11"/>
      <color theme="1"/>
      <name val="Calibri"/>
      <scheme val="minor"/>
    </font>
    <font>
      <sz val="11"/>
      <color theme="1"/>
      <name val="Calibri"/>
      <family val="2"/>
    </font>
    <font>
      <sz val="11"/>
      <color rgb="FFFFFF00"/>
      <name val="Calibri"/>
      <scheme val="minor"/>
    </font>
    <font>
      <b/>
      <sz val="11"/>
      <color rgb="FF000000"/>
      <name val="Calibri"/>
      <family val="2"/>
      <scheme val="minor"/>
    </font>
    <font>
      <sz val="11"/>
      <color theme="9"/>
      <name val="Calibri"/>
      <family val="2"/>
      <scheme val="minor"/>
    </font>
    <font>
      <b/>
      <sz val="11"/>
      <color theme="4"/>
      <name val="Calibri"/>
      <family val="2"/>
      <scheme val="minor"/>
    </font>
    <font>
      <b/>
      <sz val="11"/>
      <color rgb="FFFFFF00"/>
      <name val="Calibri"/>
      <scheme val="minor"/>
    </font>
    <font>
      <b/>
      <sz val="11"/>
      <color rgb="FF000000"/>
      <name val="Calibri"/>
      <scheme val="minor"/>
    </font>
    <font>
      <sz val="24"/>
      <color rgb="FF000000"/>
      <name val="Calibri"/>
      <family val="2"/>
      <scheme val="minor"/>
    </font>
    <font>
      <sz val="24"/>
      <color theme="1"/>
      <name val="Calibri"/>
      <family val="2"/>
      <scheme val="minor"/>
    </font>
    <font>
      <sz val="18"/>
      <color theme="3"/>
      <name val="Calibri"/>
      <family val="2"/>
      <scheme val="major"/>
    </font>
  </fonts>
  <fills count="22">
    <fill>
      <patternFill patternType="none"/>
    </fill>
    <fill>
      <patternFill patternType="gray125"/>
    </fill>
    <fill>
      <patternFill patternType="solid">
        <fgColor theme="9" tint="0.79998168889431442"/>
        <bgColor indexed="64"/>
      </patternFill>
    </fill>
    <fill>
      <patternFill patternType="solid">
        <fgColor theme="1" tint="0.499984740745262"/>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9"/>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2"/>
        <bgColor indexed="64"/>
      </patternFill>
    </fill>
    <fill>
      <patternFill patternType="solid">
        <fgColor theme="0"/>
        <bgColor indexed="64"/>
      </patternFill>
    </fill>
    <fill>
      <patternFill patternType="solid">
        <fgColor theme="1" tint="0.149998474074526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8" tint="0.79998168889431442"/>
        <bgColor indexed="64"/>
      </patternFill>
    </fill>
  </fills>
  <borders count="12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medium">
        <color rgb="FF000000"/>
      </left>
      <right/>
      <top/>
      <bottom style="thin">
        <color rgb="FF000000"/>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style="thin">
        <color rgb="FF000000"/>
      </right>
      <top style="medium">
        <color rgb="FF000000"/>
      </top>
      <bottom/>
      <diagonal/>
    </border>
    <border>
      <left style="thin">
        <color rgb="FF000000"/>
      </left>
      <right/>
      <top style="medium">
        <color indexed="64"/>
      </top>
      <bottom style="medium">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thin">
        <color rgb="FF000000"/>
      </right>
      <top style="medium">
        <color indexed="64"/>
      </top>
      <bottom style="thin">
        <color rgb="FF000000"/>
      </bottom>
      <diagonal/>
    </border>
    <border>
      <left style="medium">
        <color rgb="FF000000"/>
      </left>
      <right style="thin">
        <color rgb="FF000000"/>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rgb="FF000000"/>
      </left>
      <right style="medium">
        <color rgb="FF000000"/>
      </right>
      <top style="thin">
        <color rgb="FF000000"/>
      </top>
      <bottom style="medium">
        <color indexed="64"/>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bottom style="medium">
        <color indexed="64"/>
      </bottom>
      <diagonal/>
    </border>
    <border>
      <left style="medium">
        <color rgb="FF000000"/>
      </left>
      <right style="thin">
        <color rgb="FF000000"/>
      </right>
      <top/>
      <bottom style="medium">
        <color indexed="64"/>
      </bottom>
      <diagonal/>
    </border>
    <border>
      <left style="medium">
        <color indexed="64"/>
      </left>
      <right style="thin">
        <color rgb="FF000000"/>
      </right>
      <top/>
      <bottom style="medium">
        <color rgb="FF000000"/>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style="medium">
        <color indexed="64"/>
      </left>
      <right style="medium">
        <color indexed="64"/>
      </right>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rgb="FF000000"/>
      </top>
      <bottom style="thin">
        <color rgb="FF000000"/>
      </bottom>
      <diagonal/>
    </border>
    <border>
      <left style="medium">
        <color indexed="64"/>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bottom style="medium">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style="thin">
        <color rgb="FF000000"/>
      </right>
      <top style="medium">
        <color rgb="FF000000"/>
      </top>
      <bottom style="thin">
        <color rgb="FF000000"/>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611">
    <xf numFmtId="0" fontId="0" fillId="0" borderId="0" xfId="0"/>
    <xf numFmtId="0" fontId="0" fillId="6" borderId="2" xfId="0" applyFill="1" applyBorder="1"/>
    <xf numFmtId="0" fontId="9" fillId="6" borderId="6" xfId="0" applyFont="1" applyFill="1" applyBorder="1" applyAlignment="1">
      <alignment horizontal="center"/>
    </xf>
    <xf numFmtId="0" fontId="9" fillId="6" borderId="7" xfId="0" applyFont="1" applyFill="1" applyBorder="1" applyAlignment="1">
      <alignment horizontal="center"/>
    </xf>
    <xf numFmtId="0" fontId="9" fillId="6" borderId="8" xfId="0" applyFont="1" applyFill="1" applyBorder="1" applyAlignment="1">
      <alignment horizontal="center"/>
    </xf>
    <xf numFmtId="0" fontId="0" fillId="6" borderId="11" xfId="0" applyFill="1" applyBorder="1"/>
    <xf numFmtId="0" fontId="0" fillId="6" borderId="12" xfId="0" applyFill="1" applyBorder="1"/>
    <xf numFmtId="0" fontId="0" fillId="6" borderId="13" xfId="0" applyFill="1" applyBorder="1"/>
    <xf numFmtId="0" fontId="0" fillId="6" borderId="14" xfId="0" applyFill="1" applyBorder="1"/>
    <xf numFmtId="0" fontId="0" fillId="6" borderId="15" xfId="0" applyFill="1" applyBorder="1"/>
    <xf numFmtId="0" fontId="0" fillId="6" borderId="16" xfId="0" applyFill="1" applyBorder="1"/>
    <xf numFmtId="0" fontId="0" fillId="6" borderId="17" xfId="0" applyFill="1" applyBorder="1"/>
    <xf numFmtId="0" fontId="0" fillId="6" borderId="18" xfId="0" applyFill="1" applyBorder="1"/>
    <xf numFmtId="0" fontId="0" fillId="6" borderId="21" xfId="0" applyFill="1" applyBorder="1"/>
    <xf numFmtId="0" fontId="0" fillId="6" borderId="22" xfId="0" applyFill="1" applyBorder="1"/>
    <xf numFmtId="0" fontId="0" fillId="6" borderId="23" xfId="0" applyFill="1" applyBorder="1"/>
    <xf numFmtId="0" fontId="0" fillId="6" borderId="29" xfId="0" applyFill="1" applyBorder="1"/>
    <xf numFmtId="0" fontId="0" fillId="6" borderId="30" xfId="0" applyFill="1" applyBorder="1"/>
    <xf numFmtId="0" fontId="0" fillId="6" borderId="31" xfId="0" applyFill="1" applyBorder="1"/>
    <xf numFmtId="0" fontId="11" fillId="4" borderId="0" xfId="0" applyFont="1" applyFill="1" applyAlignment="1">
      <alignment horizontal="center"/>
    </xf>
    <xf numFmtId="0" fontId="9" fillId="6" borderId="37" xfId="0" applyFont="1" applyFill="1" applyBorder="1" applyAlignment="1">
      <alignment horizontal="center"/>
    </xf>
    <xf numFmtId="0" fontId="0" fillId="6" borderId="38" xfId="0" applyFill="1" applyBorder="1"/>
    <xf numFmtId="0" fontId="0" fillId="6" borderId="39" xfId="0" applyFill="1" applyBorder="1"/>
    <xf numFmtId="0" fontId="0" fillId="6" borderId="40" xfId="0" applyFill="1" applyBorder="1"/>
    <xf numFmtId="0" fontId="9" fillId="7" borderId="2" xfId="0" applyFont="1" applyFill="1" applyBorder="1" applyAlignment="1">
      <alignment horizontal="center"/>
    </xf>
    <xf numFmtId="0" fontId="0" fillId="7" borderId="2" xfId="0" applyFill="1" applyBorder="1"/>
    <xf numFmtId="0" fontId="0" fillId="7" borderId="45" xfId="0" applyFill="1" applyBorder="1"/>
    <xf numFmtId="0" fontId="0" fillId="7" borderId="46" xfId="0" applyFill="1" applyBorder="1"/>
    <xf numFmtId="0" fontId="0" fillId="7" borderId="47" xfId="0" applyFill="1" applyBorder="1"/>
    <xf numFmtId="0" fontId="0" fillId="7" borderId="48" xfId="0" applyFill="1" applyBorder="1"/>
    <xf numFmtId="0" fontId="0" fillId="7" borderId="49" xfId="0" applyFill="1" applyBorder="1"/>
    <xf numFmtId="0" fontId="0" fillId="7" borderId="50" xfId="0" applyFill="1" applyBorder="1"/>
    <xf numFmtId="0" fontId="0" fillId="7" borderId="17" xfId="0" applyFill="1" applyBorder="1"/>
    <xf numFmtId="0" fontId="0" fillId="7" borderId="51" xfId="0" applyFill="1" applyBorder="1"/>
    <xf numFmtId="0" fontId="0" fillId="7" borderId="52" xfId="0" applyFill="1" applyBorder="1"/>
    <xf numFmtId="0" fontId="0" fillId="7" borderId="64" xfId="0" applyFill="1" applyBorder="1"/>
    <xf numFmtId="0" fontId="0" fillId="7" borderId="69" xfId="0" applyFill="1" applyBorder="1"/>
    <xf numFmtId="0" fontId="0" fillId="7" borderId="23" xfId="0" applyFill="1" applyBorder="1"/>
    <xf numFmtId="0" fontId="0" fillId="7" borderId="70" xfId="0" applyFill="1" applyBorder="1"/>
    <xf numFmtId="0" fontId="0" fillId="7" borderId="15" xfId="0" applyFill="1" applyBorder="1"/>
    <xf numFmtId="2" fontId="0" fillId="6" borderId="21" xfId="0" applyNumberFormat="1" applyFill="1" applyBorder="1"/>
    <xf numFmtId="2" fontId="0" fillId="6" borderId="22" xfId="0" applyNumberFormat="1" applyFill="1" applyBorder="1"/>
    <xf numFmtId="2" fontId="0" fillId="6" borderId="23" xfId="0" applyNumberFormat="1" applyFill="1" applyBorder="1"/>
    <xf numFmtId="2" fontId="0" fillId="6" borderId="13" xfId="0" applyNumberFormat="1" applyFill="1" applyBorder="1"/>
    <xf numFmtId="2" fontId="0" fillId="6" borderId="14" xfId="0" applyNumberFormat="1" applyFill="1" applyBorder="1"/>
    <xf numFmtId="2" fontId="0" fillId="6" borderId="15" xfId="0" applyNumberFormat="1" applyFill="1" applyBorder="1"/>
    <xf numFmtId="2" fontId="0" fillId="6" borderId="11" xfId="0" applyNumberFormat="1" applyFill="1" applyBorder="1"/>
    <xf numFmtId="2" fontId="0" fillId="6" borderId="2" xfId="0" applyNumberFormat="1" applyFill="1" applyBorder="1"/>
    <xf numFmtId="2" fontId="0" fillId="6" borderId="12" xfId="0" applyNumberFormat="1" applyFill="1" applyBorder="1"/>
    <xf numFmtId="2" fontId="0" fillId="6" borderId="38" xfId="0" applyNumberFormat="1" applyFill="1" applyBorder="1"/>
    <xf numFmtId="2" fontId="0" fillId="6" borderId="39" xfId="0" applyNumberFormat="1" applyFill="1" applyBorder="1"/>
    <xf numFmtId="2" fontId="0" fillId="6" borderId="40" xfId="0" applyNumberFormat="1" applyFill="1" applyBorder="1"/>
    <xf numFmtId="0" fontId="0" fillId="7" borderId="13" xfId="0" applyFill="1" applyBorder="1"/>
    <xf numFmtId="0" fontId="0" fillId="7" borderId="74" xfId="0" applyFill="1" applyBorder="1"/>
    <xf numFmtId="0" fontId="0" fillId="7" borderId="14" xfId="0" applyFill="1" applyBorder="1"/>
    <xf numFmtId="0" fontId="0" fillId="7" borderId="22" xfId="0" applyFill="1" applyBorder="1"/>
    <xf numFmtId="164" fontId="0" fillId="6" borderId="21" xfId="0" applyNumberFormat="1" applyFill="1" applyBorder="1"/>
    <xf numFmtId="164" fontId="0" fillId="6" borderId="22" xfId="0" applyNumberFormat="1" applyFill="1" applyBorder="1"/>
    <xf numFmtId="164" fontId="0" fillId="6" borderId="23" xfId="0" applyNumberFormat="1" applyFill="1" applyBorder="1"/>
    <xf numFmtId="164" fontId="0" fillId="6" borderId="11" xfId="0" applyNumberFormat="1" applyFill="1" applyBorder="1"/>
    <xf numFmtId="164" fontId="0" fillId="6" borderId="2" xfId="0" applyNumberFormat="1" applyFill="1" applyBorder="1"/>
    <xf numFmtId="164" fontId="0" fillId="6" borderId="12" xfId="0" applyNumberFormat="1" applyFill="1" applyBorder="1"/>
    <xf numFmtId="2" fontId="0" fillId="6" borderId="29" xfId="0" applyNumberFormat="1" applyFill="1" applyBorder="1"/>
    <xf numFmtId="2" fontId="0" fillId="6" borderId="30" xfId="0" applyNumberFormat="1" applyFill="1" applyBorder="1"/>
    <xf numFmtId="2" fontId="0" fillId="6" borderId="31" xfId="0" applyNumberFormat="1" applyFill="1" applyBorder="1"/>
    <xf numFmtId="1" fontId="0" fillId="7" borderId="17" xfId="0" applyNumberFormat="1" applyFill="1" applyBorder="1"/>
    <xf numFmtId="1" fontId="0" fillId="7" borderId="2" xfId="0" applyNumberFormat="1" applyFill="1" applyBorder="1"/>
    <xf numFmtId="1" fontId="0" fillId="7" borderId="14" xfId="0" applyNumberFormat="1" applyFill="1" applyBorder="1"/>
    <xf numFmtId="0" fontId="6" fillId="3" borderId="0" xfId="0" applyFont="1" applyFill="1" applyAlignment="1">
      <alignment horizontal="center"/>
    </xf>
    <xf numFmtId="0" fontId="0" fillId="12" borderId="0" xfId="0" applyFill="1"/>
    <xf numFmtId="0" fontId="0" fillId="9" borderId="0" xfId="0" applyFill="1"/>
    <xf numFmtId="0" fontId="4" fillId="11" borderId="0" xfId="0" applyFont="1" applyFill="1" applyAlignment="1">
      <alignment vertical="center"/>
    </xf>
    <xf numFmtId="0" fontId="4" fillId="0" borderId="0" xfId="0" applyFont="1" applyAlignment="1">
      <alignment vertical="center"/>
    </xf>
    <xf numFmtId="0" fontId="0" fillId="6" borderId="79" xfId="0" applyFill="1" applyBorder="1"/>
    <xf numFmtId="0" fontId="0" fillId="6" borderId="80" xfId="0" applyFill="1" applyBorder="1"/>
    <xf numFmtId="0" fontId="0" fillId="6" borderId="43" xfId="0" applyFill="1" applyBorder="1"/>
    <xf numFmtId="0" fontId="0" fillId="7" borderId="61" xfId="0" applyFill="1" applyBorder="1"/>
    <xf numFmtId="0" fontId="0" fillId="7" borderId="12" xfId="0" applyFill="1" applyBorder="1"/>
    <xf numFmtId="0" fontId="0" fillId="7" borderId="18" xfId="0" applyFill="1" applyBorder="1"/>
    <xf numFmtId="0" fontId="0" fillId="7" borderId="31" xfId="0" applyFill="1" applyBorder="1"/>
    <xf numFmtId="0" fontId="0" fillId="7" borderId="87" xfId="0" applyFill="1" applyBorder="1"/>
    <xf numFmtId="0" fontId="0" fillId="7" borderId="30" xfId="0" applyFill="1" applyBorder="1"/>
    <xf numFmtId="2" fontId="0" fillId="0" borderId="0" xfId="0" applyNumberFormat="1"/>
    <xf numFmtId="0" fontId="0" fillId="4" borderId="0" xfId="0" applyFill="1"/>
    <xf numFmtId="0" fontId="6" fillId="4" borderId="0" xfId="0" applyFont="1" applyFill="1" applyAlignment="1">
      <alignment horizontal="center"/>
    </xf>
    <xf numFmtId="0" fontId="9" fillId="4" borderId="0" xfId="0" applyFont="1" applyFill="1" applyAlignment="1">
      <alignment horizontal="center"/>
    </xf>
    <xf numFmtId="0" fontId="0" fillId="4" borderId="0" xfId="0" applyFill="1" applyAlignment="1">
      <alignment horizontal="center" vertical="center"/>
    </xf>
    <xf numFmtId="0" fontId="0" fillId="4" borderId="0" xfId="0" applyFill="1" applyAlignment="1">
      <alignment vertical="center"/>
    </xf>
    <xf numFmtId="0" fontId="7" fillId="2" borderId="38"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0" fillId="10" borderId="39" xfId="0" applyFill="1" applyBorder="1" applyAlignment="1">
      <alignment horizontal="left" vertical="center" wrapText="1"/>
    </xf>
    <xf numFmtId="0" fontId="0" fillId="10" borderId="40" xfId="0" applyFill="1" applyBorder="1" applyAlignment="1">
      <alignment horizontal="left" vertical="center" wrapText="1"/>
    </xf>
    <xf numFmtId="0" fontId="0" fillId="5" borderId="93" xfId="0" applyFill="1" applyBorder="1" applyAlignment="1">
      <alignment horizontal="left" vertical="center" wrapText="1"/>
    </xf>
    <xf numFmtId="0" fontId="0" fillId="5" borderId="94" xfId="0" applyFill="1" applyBorder="1" applyAlignment="1">
      <alignment horizontal="left" vertical="center" wrapText="1"/>
    </xf>
    <xf numFmtId="0" fontId="0" fillId="5" borderId="38" xfId="0" applyFill="1" applyBorder="1" applyAlignment="1">
      <alignment horizontal="left" vertical="center" wrapText="1"/>
    </xf>
    <xf numFmtId="0" fontId="0" fillId="5" borderId="39"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lignment horizontal="left" vertical="center" wrapText="1"/>
    </xf>
    <xf numFmtId="0" fontId="0" fillId="14" borderId="95" xfId="0" applyFill="1" applyBorder="1" applyAlignment="1">
      <alignment horizontal="left" vertical="center" wrapText="1"/>
    </xf>
    <xf numFmtId="0" fontId="7" fillId="0" borderId="89" xfId="0" applyFont="1" applyBorder="1" applyAlignment="1">
      <alignment horizontal="center"/>
    </xf>
    <xf numFmtId="0" fontId="7" fillId="0" borderId="91" xfId="0" applyFont="1" applyBorder="1" applyAlignment="1">
      <alignment horizontal="center"/>
    </xf>
    <xf numFmtId="0" fontId="7" fillId="16" borderId="89" xfId="0" applyFont="1" applyFill="1" applyBorder="1" applyAlignment="1">
      <alignment horizontal="center" vertical="center"/>
    </xf>
    <xf numFmtId="0" fontId="7" fillId="0" borderId="0" xfId="0" applyFont="1" applyAlignment="1">
      <alignment horizontal="center"/>
    </xf>
    <xf numFmtId="0" fontId="0" fillId="17" borderId="22" xfId="0" applyFill="1" applyBorder="1"/>
    <xf numFmtId="0" fontId="0" fillId="17" borderId="23" xfId="0" applyFill="1" applyBorder="1"/>
    <xf numFmtId="0" fontId="0" fillId="17" borderId="21" xfId="0" applyFill="1" applyBorder="1"/>
    <xf numFmtId="0" fontId="0" fillId="17" borderId="38" xfId="0" applyFill="1" applyBorder="1"/>
    <xf numFmtId="0" fontId="0" fillId="17" borderId="69" xfId="0" applyFill="1" applyBorder="1"/>
    <xf numFmtId="0" fontId="0" fillId="17" borderId="2" xfId="0" applyFill="1" applyBorder="1"/>
    <xf numFmtId="0" fontId="0" fillId="17" borderId="12" xfId="0" applyFill="1" applyBorder="1"/>
    <xf numFmtId="0" fontId="0" fillId="17" borderId="11" xfId="0" applyFill="1" applyBorder="1"/>
    <xf numFmtId="0" fontId="0" fillId="17" borderId="39" xfId="0" applyFill="1" applyBorder="1"/>
    <xf numFmtId="0" fontId="0" fillId="17" borderId="47" xfId="0" applyFill="1" applyBorder="1"/>
    <xf numFmtId="0" fontId="0" fillId="17" borderId="14" xfId="0" applyFill="1" applyBorder="1"/>
    <xf numFmtId="0" fontId="0" fillId="17" borderId="15" xfId="0" applyFill="1" applyBorder="1"/>
    <xf numFmtId="0" fontId="0" fillId="17" borderId="13" xfId="0" applyFill="1" applyBorder="1"/>
    <xf numFmtId="0" fontId="0" fillId="17" borderId="40" xfId="0" applyFill="1" applyBorder="1"/>
    <xf numFmtId="0" fontId="0" fillId="17" borderId="70" xfId="0" applyFill="1" applyBorder="1"/>
    <xf numFmtId="0" fontId="13" fillId="0" borderId="0" xfId="0" applyFont="1"/>
    <xf numFmtId="0" fontId="4" fillId="11" borderId="0" xfId="0" applyFont="1" applyFill="1" applyAlignment="1">
      <alignment horizontal="center" vertical="center"/>
    </xf>
    <xf numFmtId="0" fontId="12" fillId="20" borderId="0" xfId="0" applyFont="1" applyFill="1" applyAlignment="1">
      <alignment vertical="center"/>
    </xf>
    <xf numFmtId="0" fontId="5" fillId="4" borderId="0" xfId="0" applyFont="1" applyFill="1" applyAlignment="1">
      <alignment horizontal="center" vertical="center"/>
    </xf>
    <xf numFmtId="0" fontId="3" fillId="4" borderId="33" xfId="0" applyFont="1" applyFill="1" applyBorder="1" applyAlignment="1">
      <alignment horizontal="left" vertical="center" wrapText="1"/>
    </xf>
    <xf numFmtId="0" fontId="3" fillId="4" borderId="82" xfId="0" applyFont="1" applyFill="1" applyBorder="1" applyAlignment="1">
      <alignment horizontal="center" vertical="center" wrapText="1"/>
    </xf>
    <xf numFmtId="0" fontId="0" fillId="4" borderId="82" xfId="0" applyFill="1" applyBorder="1" applyAlignment="1">
      <alignment horizontal="left" vertical="center"/>
    </xf>
    <xf numFmtId="0" fontId="2" fillId="4" borderId="82" xfId="0" applyFont="1" applyFill="1" applyBorder="1" applyAlignment="1">
      <alignment horizontal="left" vertical="center"/>
    </xf>
    <xf numFmtId="0" fontId="0" fillId="4" borderId="82" xfId="0" applyFill="1" applyBorder="1" applyAlignment="1">
      <alignment horizontal="center" vertical="center"/>
    </xf>
    <xf numFmtId="0" fontId="0" fillId="4" borderId="0" xfId="0" applyFill="1" applyAlignment="1">
      <alignment horizontal="left" vertical="center" wrapText="1"/>
    </xf>
    <xf numFmtId="0" fontId="7" fillId="4" borderId="89" xfId="0" applyFont="1" applyFill="1" applyBorder="1" applyAlignment="1">
      <alignment horizontal="center" vertical="center"/>
    </xf>
    <xf numFmtId="0" fontId="0" fillId="4" borderId="102" xfId="0" applyFill="1" applyBorder="1"/>
    <xf numFmtId="0" fontId="0" fillId="4" borderId="82" xfId="0" applyFill="1" applyBorder="1"/>
    <xf numFmtId="0" fontId="0" fillId="4" borderId="100" xfId="0" applyFill="1" applyBorder="1"/>
    <xf numFmtId="0" fontId="0" fillId="4" borderId="33" xfId="0" applyFill="1" applyBorder="1"/>
    <xf numFmtId="0" fontId="0" fillId="4" borderId="101" xfId="0" applyFill="1" applyBorder="1"/>
    <xf numFmtId="0" fontId="0" fillId="4" borderId="22" xfId="0" applyFill="1" applyBorder="1"/>
    <xf numFmtId="0" fontId="0" fillId="4" borderId="33" xfId="0" applyFill="1" applyBorder="1" applyAlignment="1">
      <alignment horizontal="center" vertical="center"/>
    </xf>
    <xf numFmtId="0" fontId="0" fillId="4" borderId="9" xfId="0" applyFill="1" applyBorder="1" applyAlignment="1">
      <alignment horizontal="center" vertical="center"/>
    </xf>
    <xf numFmtId="2" fontId="0" fillId="4" borderId="33" xfId="0" applyNumberFormat="1" applyFill="1" applyBorder="1" applyAlignment="1">
      <alignment horizontal="center" vertical="center"/>
    </xf>
    <xf numFmtId="0" fontId="0" fillId="4" borderId="3" xfId="0" applyFill="1" applyBorder="1" applyAlignment="1">
      <alignment horizontal="center" vertical="center"/>
    </xf>
    <xf numFmtId="0" fontId="0" fillId="4" borderId="58" xfId="0" applyFill="1" applyBorder="1" applyAlignment="1">
      <alignment horizontal="center" vertical="center"/>
    </xf>
    <xf numFmtId="0" fontId="0" fillId="4" borderId="73" xfId="0" applyFill="1" applyBorder="1" applyAlignment="1">
      <alignment horizontal="center" vertical="center"/>
    </xf>
    <xf numFmtId="2" fontId="0" fillId="4" borderId="73" xfId="0" applyNumberFormat="1" applyFill="1" applyBorder="1" applyAlignment="1">
      <alignment horizontal="center" vertical="center"/>
    </xf>
    <xf numFmtId="0" fontId="0" fillId="4" borderId="67" xfId="0" applyFill="1" applyBorder="1" applyAlignment="1">
      <alignment horizontal="center" vertical="center"/>
    </xf>
    <xf numFmtId="0" fontId="4" fillId="4" borderId="0" xfId="0" applyFont="1" applyFill="1" applyAlignment="1">
      <alignment vertical="center"/>
    </xf>
    <xf numFmtId="0" fontId="5" fillId="4" borderId="0" xfId="0" applyFont="1" applyFill="1" applyAlignment="1">
      <alignment horizontal="center" vertical="center" wrapText="1"/>
    </xf>
    <xf numFmtId="0" fontId="0" fillId="4" borderId="9" xfId="0" applyFill="1" applyBorder="1" applyAlignment="1">
      <alignment horizontal="left" vertical="center"/>
    </xf>
    <xf numFmtId="0" fontId="3" fillId="4" borderId="102" xfId="0" applyFont="1" applyFill="1" applyBorder="1" applyAlignment="1">
      <alignment horizontal="center" vertical="center" wrapText="1"/>
    </xf>
    <xf numFmtId="0" fontId="7" fillId="4" borderId="90" xfId="0" applyFont="1" applyFill="1" applyBorder="1" applyAlignment="1">
      <alignment horizontal="center" vertical="center"/>
    </xf>
    <xf numFmtId="0" fontId="0" fillId="4" borderId="58" xfId="0" applyFill="1" applyBorder="1"/>
    <xf numFmtId="0" fontId="0" fillId="4" borderId="61" xfId="0" applyFill="1" applyBorder="1"/>
    <xf numFmtId="1" fontId="0" fillId="4" borderId="33" xfId="0" applyNumberFormat="1" applyFill="1" applyBorder="1" applyAlignment="1">
      <alignment horizontal="center" vertical="center"/>
    </xf>
    <xf numFmtId="0" fontId="4" fillId="4" borderId="0" xfId="0" applyFont="1" applyFill="1" applyAlignment="1">
      <alignment horizontal="center" vertical="center"/>
    </xf>
    <xf numFmtId="0" fontId="3" fillId="4" borderId="0" xfId="0" applyFont="1" applyFill="1" applyAlignment="1">
      <alignment vertical="center" wrapText="1"/>
    </xf>
    <xf numFmtId="0" fontId="3" fillId="4" borderId="0" xfId="0" applyFont="1" applyFill="1" applyAlignment="1">
      <alignment horizontal="center" vertical="center" wrapText="1"/>
    </xf>
    <xf numFmtId="0" fontId="2" fillId="4" borderId="0" xfId="0" applyFont="1" applyFill="1" applyAlignment="1">
      <alignment horizontal="left" vertical="center"/>
    </xf>
    <xf numFmtId="0" fontId="7" fillId="4" borderId="89" xfId="0" applyFont="1" applyFill="1" applyBorder="1" applyAlignment="1">
      <alignment horizontal="center"/>
    </xf>
    <xf numFmtId="2" fontId="0" fillId="4" borderId="33" xfId="0" applyNumberFormat="1" applyFill="1" applyBorder="1"/>
    <xf numFmtId="2" fontId="0" fillId="4" borderId="82" xfId="0" applyNumberFormat="1" applyFill="1" applyBorder="1"/>
    <xf numFmtId="2" fontId="0" fillId="4" borderId="100" xfId="0" applyNumberFormat="1" applyFill="1" applyBorder="1"/>
    <xf numFmtId="2" fontId="0" fillId="4" borderId="101" xfId="0" applyNumberFormat="1" applyFill="1" applyBorder="1"/>
    <xf numFmtId="1" fontId="0" fillId="4" borderId="82" xfId="0" applyNumberFormat="1" applyFill="1" applyBorder="1"/>
    <xf numFmtId="2" fontId="0" fillId="4" borderId="67" xfId="0" applyNumberFormat="1" applyFill="1" applyBorder="1" applyAlignment="1">
      <alignment horizontal="center" vertical="center"/>
    </xf>
    <xf numFmtId="0" fontId="0" fillId="4" borderId="63" xfId="0" applyFill="1" applyBorder="1" applyAlignment="1">
      <alignment horizontal="center" vertical="center"/>
    </xf>
    <xf numFmtId="2" fontId="0" fillId="4" borderId="0" xfId="0" applyNumberFormat="1" applyFill="1" applyAlignment="1">
      <alignment horizontal="center" vertical="center"/>
    </xf>
    <xf numFmtId="2" fontId="0" fillId="7" borderId="48" xfId="0" applyNumberFormat="1" applyFill="1" applyBorder="1"/>
    <xf numFmtId="0" fontId="0" fillId="12" borderId="0" xfId="0" applyFill="1" applyAlignment="1">
      <alignment horizontal="center" vertical="center"/>
    </xf>
    <xf numFmtId="0" fontId="0" fillId="9" borderId="0" xfId="0" applyFill="1" applyAlignment="1">
      <alignment horizontal="center" vertical="center"/>
    </xf>
    <xf numFmtId="0" fontId="12" fillId="20" borderId="0" xfId="0" applyFont="1" applyFill="1" applyAlignment="1">
      <alignment horizontal="center" vertical="center"/>
    </xf>
    <xf numFmtId="0" fontId="0" fillId="0" borderId="10" xfId="0" applyBorder="1"/>
    <xf numFmtId="2" fontId="0" fillId="0" borderId="9" xfId="0" applyNumberFormat="1" applyBorder="1"/>
    <xf numFmtId="2" fontId="0" fillId="0" borderId="10" xfId="0" applyNumberFormat="1" applyBorder="1"/>
    <xf numFmtId="2" fontId="0" fillId="0" borderId="24" xfId="0" applyNumberFormat="1" applyBorder="1"/>
    <xf numFmtId="2" fontId="0" fillId="0" borderId="25" xfId="0" applyNumberFormat="1" applyBorder="1"/>
    <xf numFmtId="2" fontId="0" fillId="0" borderId="103" xfId="0" applyNumberFormat="1" applyBorder="1"/>
    <xf numFmtId="0" fontId="0" fillId="7" borderId="104" xfId="0" applyFill="1" applyBorder="1"/>
    <xf numFmtId="2" fontId="0" fillId="7" borderId="43" xfId="0" applyNumberFormat="1" applyFill="1" applyBorder="1"/>
    <xf numFmtId="0" fontId="0" fillId="5" borderId="2" xfId="0" applyFill="1" applyBorder="1" applyAlignment="1">
      <alignment horizontal="left" vertical="center" wrapText="1"/>
    </xf>
    <xf numFmtId="0" fontId="8" fillId="5" borderId="2" xfId="0" applyFont="1" applyFill="1" applyBorder="1" applyAlignment="1">
      <alignment horizontal="left" vertical="center" wrapText="1"/>
    </xf>
    <xf numFmtId="0" fontId="7" fillId="16" borderId="105" xfId="0" applyFont="1" applyFill="1" applyBorder="1" applyAlignment="1">
      <alignment horizontal="center" vertical="center"/>
    </xf>
    <xf numFmtId="0" fontId="0" fillId="6" borderId="75" xfId="0" applyFill="1" applyBorder="1"/>
    <xf numFmtId="0" fontId="0" fillId="6" borderId="81" xfId="0" applyFill="1" applyBorder="1"/>
    <xf numFmtId="164" fontId="0" fillId="6" borderId="29" xfId="0" applyNumberFormat="1" applyFill="1" applyBorder="1"/>
    <xf numFmtId="164" fontId="0" fillId="6" borderId="30" xfId="0" applyNumberFormat="1" applyFill="1" applyBorder="1"/>
    <xf numFmtId="164" fontId="0" fillId="6" borderId="31" xfId="0" applyNumberFormat="1" applyFill="1" applyBorder="1"/>
    <xf numFmtId="0" fontId="0" fillId="7" borderId="29" xfId="0" applyFill="1" applyBorder="1"/>
    <xf numFmtId="2" fontId="0" fillId="6" borderId="16" xfId="0" applyNumberFormat="1" applyFill="1" applyBorder="1"/>
    <xf numFmtId="2" fontId="0" fillId="6" borderId="17" xfId="0" applyNumberFormat="1" applyFill="1" applyBorder="1"/>
    <xf numFmtId="2" fontId="0" fillId="6" borderId="18" xfId="0" applyNumberFormat="1" applyFill="1" applyBorder="1"/>
    <xf numFmtId="0" fontId="0" fillId="7" borderId="65" xfId="0" applyFill="1" applyBorder="1"/>
    <xf numFmtId="0" fontId="0" fillId="14" borderId="89" xfId="0" applyFill="1" applyBorder="1" applyAlignment="1">
      <alignment horizontal="left" vertical="center" wrapText="1"/>
    </xf>
    <xf numFmtId="0" fontId="0" fillId="0" borderId="0" xfId="0" applyAlignment="1">
      <alignment horizontal="left"/>
    </xf>
    <xf numFmtId="0" fontId="7" fillId="5" borderId="39" xfId="0" applyFont="1" applyFill="1" applyBorder="1" applyAlignment="1">
      <alignment horizontal="left" vertical="center" wrapText="1"/>
    </xf>
    <xf numFmtId="0" fontId="0" fillId="4" borderId="0" xfId="0" applyFill="1" applyAlignment="1">
      <alignment horizontal="left" vertical="center"/>
    </xf>
    <xf numFmtId="0" fontId="0" fillId="14" borderId="30" xfId="0" applyFill="1" applyBorder="1" applyAlignment="1">
      <alignment vertical="center"/>
    </xf>
    <xf numFmtId="0" fontId="0" fillId="14" borderId="82" xfId="0" applyFill="1" applyBorder="1" applyAlignment="1">
      <alignment vertical="center"/>
    </xf>
    <xf numFmtId="0" fontId="0" fillId="14" borderId="17" xfId="0" applyFill="1" applyBorder="1" applyAlignment="1">
      <alignment vertical="center"/>
    </xf>
    <xf numFmtId="2" fontId="0" fillId="0" borderId="75" xfId="0" applyNumberFormat="1" applyBorder="1"/>
    <xf numFmtId="2" fontId="0" fillId="0" borderId="46" xfId="0" applyNumberFormat="1" applyBorder="1"/>
    <xf numFmtId="2" fontId="0" fillId="0" borderId="2" xfId="0" applyNumberFormat="1" applyBorder="1"/>
    <xf numFmtId="2" fontId="0" fillId="0" borderId="48" xfId="0" applyNumberFormat="1" applyBorder="1"/>
    <xf numFmtId="2" fontId="0" fillId="0" borderId="81" xfId="0" applyNumberFormat="1" applyBorder="1"/>
    <xf numFmtId="2" fontId="0" fillId="0" borderId="50" xfId="0" applyNumberFormat="1" applyBorder="1"/>
    <xf numFmtId="0" fontId="0" fillId="7" borderId="114" xfId="0" applyFill="1" applyBorder="1"/>
    <xf numFmtId="0" fontId="0" fillId="7" borderId="80" xfId="0" applyFill="1" applyBorder="1"/>
    <xf numFmtId="0" fontId="0" fillId="7" borderId="21" xfId="0" applyFill="1" applyBorder="1"/>
    <xf numFmtId="0" fontId="0" fillId="7" borderId="82" xfId="0" applyFill="1" applyBorder="1"/>
    <xf numFmtId="0" fontId="0" fillId="6" borderId="115" xfId="0" applyFill="1" applyBorder="1"/>
    <xf numFmtId="0" fontId="0" fillId="6" borderId="116" xfId="0" applyFill="1" applyBorder="1"/>
    <xf numFmtId="0" fontId="0" fillId="7" borderId="43" xfId="0" applyFill="1" applyBorder="1"/>
    <xf numFmtId="0" fontId="0" fillId="7" borderId="112" xfId="0" applyFill="1" applyBorder="1"/>
    <xf numFmtId="0" fontId="0" fillId="7" borderId="44" xfId="0" applyFill="1" applyBorder="1"/>
    <xf numFmtId="1" fontId="0" fillId="7" borderId="114" xfId="0" applyNumberFormat="1" applyFill="1" applyBorder="1"/>
    <xf numFmtId="1" fontId="0" fillId="7" borderId="43" xfId="0" applyNumberFormat="1" applyFill="1" applyBorder="1"/>
    <xf numFmtId="1" fontId="0" fillId="7" borderId="80" xfId="0" applyNumberFormat="1" applyFill="1" applyBorder="1"/>
    <xf numFmtId="1" fontId="0" fillId="0" borderId="9" xfId="0" applyNumberFormat="1" applyBorder="1"/>
    <xf numFmtId="1" fontId="0" fillId="0" borderId="10" xfId="0" applyNumberFormat="1" applyBorder="1"/>
    <xf numFmtId="0" fontId="14" fillId="21" borderId="53" xfId="0" applyFont="1" applyFill="1" applyBorder="1" applyAlignment="1">
      <alignment horizontal="center" vertical="center"/>
    </xf>
    <xf numFmtId="2" fontId="0" fillId="0" borderId="89" xfId="0" applyNumberFormat="1" applyBorder="1"/>
    <xf numFmtId="2" fontId="0" fillId="0" borderId="127" xfId="0" applyNumberFormat="1" applyBorder="1"/>
    <xf numFmtId="2" fontId="0" fillId="0" borderId="128" xfId="0" applyNumberFormat="1" applyBorder="1"/>
    <xf numFmtId="2" fontId="5" fillId="21" borderId="26" xfId="0" applyNumberFormat="1" applyFont="1" applyFill="1" applyBorder="1" applyAlignment="1">
      <alignment horizontal="center" vertical="center"/>
    </xf>
    <xf numFmtId="2" fontId="5" fillId="21" borderId="27" xfId="0" applyNumberFormat="1" applyFont="1" applyFill="1" applyBorder="1" applyAlignment="1">
      <alignment horizontal="center" vertical="center"/>
    </xf>
    <xf numFmtId="2" fontId="5" fillId="21" borderId="28" xfId="0" applyNumberFormat="1" applyFont="1" applyFill="1" applyBorder="1" applyAlignment="1">
      <alignment horizontal="center" vertical="center"/>
    </xf>
    <xf numFmtId="0" fontId="0" fillId="6" borderId="9" xfId="0" applyFill="1" applyBorder="1"/>
    <xf numFmtId="0" fontId="0" fillId="6" borderId="10" xfId="0" applyFill="1" applyBorder="1"/>
    <xf numFmtId="0" fontId="0" fillId="18" borderId="21" xfId="0" applyFill="1" applyBorder="1"/>
    <xf numFmtId="0" fontId="0" fillId="18" borderId="22" xfId="0" applyFill="1" applyBorder="1"/>
    <xf numFmtId="0" fontId="0" fillId="18" borderId="38" xfId="0" applyFill="1" applyBorder="1"/>
    <xf numFmtId="0" fontId="0" fillId="18" borderId="11" xfId="0" applyFill="1" applyBorder="1"/>
    <xf numFmtId="0" fontId="0" fillId="18" borderId="2" xfId="0" applyFill="1" applyBorder="1"/>
    <xf numFmtId="0" fontId="0" fillId="18" borderId="39" xfId="0" applyFill="1" applyBorder="1"/>
    <xf numFmtId="0" fontId="0" fillId="18" borderId="13" xfId="0" applyFill="1" applyBorder="1"/>
    <xf numFmtId="0" fontId="0" fillId="18" borderId="14" xfId="0" applyFill="1" applyBorder="1"/>
    <xf numFmtId="0" fontId="0" fillId="18" borderId="40" xfId="0" applyFill="1" applyBorder="1"/>
    <xf numFmtId="0" fontId="0" fillId="18" borderId="23" xfId="0" applyFill="1" applyBorder="1"/>
    <xf numFmtId="0" fontId="0" fillId="18" borderId="15" xfId="0" applyFill="1" applyBorder="1"/>
    <xf numFmtId="0" fontId="0" fillId="18" borderId="16" xfId="0" applyFill="1" applyBorder="1"/>
    <xf numFmtId="0" fontId="0" fillId="18" borderId="17" xfId="0" applyFill="1" applyBorder="1"/>
    <xf numFmtId="0" fontId="0" fillId="18" borderId="18" xfId="0" applyFill="1" applyBorder="1"/>
    <xf numFmtId="0" fontId="0" fillId="18" borderId="12" xfId="0" applyFill="1" applyBorder="1"/>
    <xf numFmtId="0" fontId="0" fillId="18" borderId="29" xfId="0" applyFill="1" applyBorder="1"/>
    <xf numFmtId="0" fontId="0" fillId="18" borderId="30" xfId="0" applyFill="1" applyBorder="1"/>
    <xf numFmtId="0" fontId="0" fillId="18" borderId="31" xfId="0" applyFill="1" applyBorder="1"/>
    <xf numFmtId="0" fontId="0" fillId="18" borderId="75" xfId="0" applyFill="1" applyBorder="1"/>
    <xf numFmtId="0" fontId="0" fillId="18" borderId="115" xfId="0" applyFill="1" applyBorder="1"/>
    <xf numFmtId="0" fontId="0" fillId="18" borderId="81" xfId="0" applyFill="1" applyBorder="1"/>
    <xf numFmtId="0" fontId="0" fillId="18" borderId="116" xfId="0" applyFill="1" applyBorder="1"/>
    <xf numFmtId="0" fontId="0" fillId="18" borderId="26" xfId="0" applyFill="1" applyBorder="1"/>
    <xf numFmtId="0" fontId="0" fillId="18" borderId="27" xfId="0" applyFill="1" applyBorder="1"/>
    <xf numFmtId="0" fontId="0" fillId="18" borderId="28" xfId="0" applyFill="1" applyBorder="1"/>
    <xf numFmtId="0" fontId="0" fillId="18" borderId="42" xfId="0" applyFill="1" applyBorder="1"/>
    <xf numFmtId="0" fontId="0" fillId="18" borderId="41" xfId="0" applyFill="1" applyBorder="1"/>
    <xf numFmtId="0" fontId="6" fillId="4" borderId="9" xfId="0" applyFont="1" applyFill="1" applyBorder="1" applyAlignment="1">
      <alignment horizontal="center"/>
    </xf>
    <xf numFmtId="0" fontId="6" fillId="4" borderId="10" xfId="0" applyFont="1" applyFill="1" applyBorder="1" applyAlignment="1">
      <alignment horizontal="center"/>
    </xf>
    <xf numFmtId="0" fontId="0" fillId="4" borderId="21" xfId="0" applyFill="1" applyBorder="1"/>
    <xf numFmtId="0" fontId="0" fillId="4" borderId="23" xfId="0" applyFill="1" applyBorder="1"/>
    <xf numFmtId="0" fontId="0" fillId="4" borderId="38" xfId="0" applyFill="1" applyBorder="1"/>
    <xf numFmtId="0" fontId="0" fillId="4" borderId="69" xfId="0" applyFill="1" applyBorder="1"/>
    <xf numFmtId="0" fontId="0" fillId="4" borderId="11" xfId="0" applyFill="1" applyBorder="1"/>
    <xf numFmtId="0" fontId="0" fillId="4" borderId="2" xfId="0" applyFill="1" applyBorder="1"/>
    <xf numFmtId="0" fontId="0" fillId="4" borderId="12" xfId="0" applyFill="1" applyBorder="1"/>
    <xf numFmtId="0" fontId="0" fillId="4" borderId="39" xfId="0" applyFill="1" applyBorder="1"/>
    <xf numFmtId="0" fontId="0" fillId="4" borderId="47" xfId="0" applyFill="1" applyBorder="1"/>
    <xf numFmtId="0" fontId="0" fillId="4" borderId="13" xfId="0" applyFill="1" applyBorder="1"/>
    <xf numFmtId="0" fontId="0" fillId="4" borderId="14" xfId="0" applyFill="1" applyBorder="1"/>
    <xf numFmtId="0" fontId="0" fillId="4" borderId="15" xfId="0" applyFill="1" applyBorder="1"/>
    <xf numFmtId="0" fontId="0" fillId="4" borderId="40" xfId="0" applyFill="1" applyBorder="1"/>
    <xf numFmtId="0" fontId="0" fillId="4" borderId="70" xfId="0" applyFill="1" applyBorder="1"/>
    <xf numFmtId="0" fontId="0" fillId="4" borderId="45" xfId="0" applyFill="1" applyBorder="1"/>
    <xf numFmtId="0" fontId="0" fillId="4" borderId="46" xfId="0" applyFill="1" applyBorder="1"/>
    <xf numFmtId="0" fontId="0" fillId="4" borderId="48" xfId="0" applyFill="1" applyBorder="1"/>
    <xf numFmtId="0" fontId="0" fillId="4" borderId="51" xfId="0" applyFill="1" applyBorder="1"/>
    <xf numFmtId="0" fontId="0" fillId="4" borderId="52" xfId="0" applyFill="1" applyBorder="1"/>
    <xf numFmtId="0" fontId="0" fillId="4" borderId="79" xfId="0" applyFill="1" applyBorder="1"/>
    <xf numFmtId="0" fontId="0" fillId="4" borderId="43" xfId="0" applyFill="1" applyBorder="1"/>
    <xf numFmtId="0" fontId="0" fillId="4" borderId="80" xfId="0" applyFill="1" applyBorder="1"/>
    <xf numFmtId="0" fontId="6" fillId="0" borderId="0" xfId="0" applyFont="1" applyAlignment="1">
      <alignment horizontal="center"/>
    </xf>
    <xf numFmtId="2" fontId="0" fillId="18" borderId="21" xfId="0" applyNumberFormat="1" applyFill="1" applyBorder="1"/>
    <xf numFmtId="2" fontId="0" fillId="18" borderId="22" xfId="0" applyNumberFormat="1" applyFill="1" applyBorder="1"/>
    <xf numFmtId="2" fontId="0" fillId="18" borderId="23" xfId="0" applyNumberFormat="1" applyFill="1" applyBorder="1"/>
    <xf numFmtId="2" fontId="0" fillId="18" borderId="11" xfId="0" applyNumberFormat="1" applyFill="1" applyBorder="1"/>
    <xf numFmtId="2" fontId="0" fillId="18" borderId="2" xfId="0" applyNumberFormat="1" applyFill="1" applyBorder="1"/>
    <xf numFmtId="2" fontId="0" fillId="18" borderId="12" xfId="0" applyNumberFormat="1" applyFill="1" applyBorder="1"/>
    <xf numFmtId="2" fontId="0" fillId="18" borderId="29" xfId="0" applyNumberFormat="1" applyFill="1" applyBorder="1"/>
    <xf numFmtId="2" fontId="0" fillId="18" borderId="30" xfId="0" applyNumberFormat="1" applyFill="1" applyBorder="1"/>
    <xf numFmtId="2" fontId="0" fillId="18" borderId="31" xfId="0" applyNumberFormat="1" applyFill="1" applyBorder="1"/>
    <xf numFmtId="2" fontId="0" fillId="18" borderId="13" xfId="0" applyNumberFormat="1" applyFill="1" applyBorder="1"/>
    <xf numFmtId="2" fontId="0" fillId="18" borderId="14" xfId="0" applyNumberFormat="1" applyFill="1" applyBorder="1"/>
    <xf numFmtId="2" fontId="0" fillId="18" borderId="15" xfId="0" applyNumberFormat="1" applyFill="1" applyBorder="1"/>
    <xf numFmtId="0" fontId="19" fillId="0" borderId="121" xfId="1" applyBorder="1"/>
    <xf numFmtId="0" fontId="19" fillId="0" borderId="122" xfId="1" applyBorder="1"/>
    <xf numFmtId="0" fontId="19" fillId="0" borderId="123" xfId="1" applyBorder="1"/>
    <xf numFmtId="0" fontId="1" fillId="14" borderId="89" xfId="0" applyFont="1" applyFill="1" applyBorder="1" applyAlignment="1">
      <alignment horizontal="left" vertical="center" wrapText="1"/>
    </xf>
    <xf numFmtId="0" fontId="17" fillId="21" borderId="121" xfId="0" applyFont="1" applyFill="1" applyBorder="1" applyAlignment="1">
      <alignment horizontal="center" vertical="top" wrapText="1"/>
    </xf>
    <xf numFmtId="0" fontId="18" fillId="21" borderId="122" xfId="0" applyFont="1" applyFill="1" applyBorder="1" applyAlignment="1">
      <alignment horizontal="center" vertical="top" wrapText="1"/>
    </xf>
    <xf numFmtId="0" fontId="18" fillId="21" borderId="123" xfId="0" applyFont="1" applyFill="1" applyBorder="1" applyAlignment="1">
      <alignment horizontal="center" vertical="top" wrapText="1"/>
    </xf>
    <xf numFmtId="0" fontId="17" fillId="21" borderId="122" xfId="0" applyFont="1" applyFill="1" applyBorder="1" applyAlignment="1">
      <alignment horizontal="center" vertical="top" wrapText="1"/>
    </xf>
    <xf numFmtId="0" fontId="17" fillId="21" borderId="9" xfId="0" applyFont="1" applyFill="1" applyBorder="1" applyAlignment="1">
      <alignment horizontal="center" vertical="top" wrapText="1"/>
    </xf>
    <xf numFmtId="0" fontId="17" fillId="21" borderId="0" xfId="0" applyFont="1" applyFill="1" applyAlignment="1">
      <alignment horizontal="center" vertical="top" wrapText="1"/>
    </xf>
    <xf numFmtId="0" fontId="11" fillId="4" borderId="0" xfId="0" applyFont="1" applyFill="1" applyAlignment="1">
      <alignment horizontal="center"/>
    </xf>
    <xf numFmtId="0" fontId="0" fillId="14" borderId="106" xfId="0" applyFill="1" applyBorder="1" applyAlignment="1">
      <alignment horizontal="left" vertical="center"/>
    </xf>
    <xf numFmtId="0" fontId="0" fillId="14" borderId="97" xfId="0" applyFill="1" applyBorder="1" applyAlignment="1">
      <alignment horizontal="left" vertical="center"/>
    </xf>
    <xf numFmtId="0" fontId="0" fillId="14" borderId="107" xfId="0" applyFill="1" applyBorder="1" applyAlignment="1">
      <alignment horizontal="left" vertical="center"/>
    </xf>
    <xf numFmtId="0" fontId="0" fillId="10" borderId="22" xfId="0" applyFill="1" applyBorder="1" applyAlignment="1">
      <alignment horizontal="left" vertical="center"/>
    </xf>
    <xf numFmtId="0" fontId="0" fillId="10" borderId="2" xfId="0" applyFill="1" applyBorder="1" applyAlignment="1">
      <alignment horizontal="left" vertical="center"/>
    </xf>
    <xf numFmtId="0" fontId="0" fillId="10" borderId="86" xfId="0" applyFill="1" applyBorder="1" applyAlignment="1">
      <alignment horizontal="left" vertical="center"/>
    </xf>
    <xf numFmtId="0" fontId="0" fillId="10" borderId="82" xfId="0" applyFill="1" applyBorder="1" applyAlignment="1">
      <alignment horizontal="left" vertical="center"/>
    </xf>
    <xf numFmtId="0" fontId="0" fillId="10" borderId="27" xfId="0" applyFill="1" applyBorder="1" applyAlignment="1">
      <alignment horizontal="left" vertical="center"/>
    </xf>
    <xf numFmtId="0" fontId="0" fillId="6" borderId="117" xfId="0" applyFill="1" applyBorder="1" applyAlignment="1">
      <alignment horizontal="center" vertical="center"/>
    </xf>
    <xf numFmtId="0" fontId="0" fillId="6" borderId="120" xfId="0" applyFill="1" applyBorder="1" applyAlignment="1">
      <alignment horizontal="center" vertical="center"/>
    </xf>
    <xf numFmtId="0" fontId="0" fillId="6" borderId="118" xfId="0" applyFill="1" applyBorder="1" applyAlignment="1">
      <alignment horizontal="center" vertical="center"/>
    </xf>
    <xf numFmtId="0" fontId="0" fillId="7" borderId="57" xfId="0" applyFill="1" applyBorder="1" applyAlignment="1">
      <alignment horizontal="center" vertical="center"/>
    </xf>
    <xf numFmtId="0" fontId="0" fillId="7" borderId="64" xfId="0" applyFill="1" applyBorder="1" applyAlignment="1">
      <alignment horizontal="center" vertical="center"/>
    </xf>
    <xf numFmtId="0" fontId="8" fillId="6" borderId="71" xfId="0" applyFont="1" applyFill="1" applyBorder="1" applyAlignment="1">
      <alignment horizontal="center" vertical="center"/>
    </xf>
    <xf numFmtId="0" fontId="8" fillId="6" borderId="73" xfId="0" applyFont="1" applyFill="1" applyBorder="1" applyAlignment="1">
      <alignment horizontal="center" vertical="center"/>
    </xf>
    <xf numFmtId="0" fontId="0" fillId="7" borderId="58" xfId="0" applyFill="1" applyBorder="1" applyAlignment="1">
      <alignment horizontal="center" vertical="center"/>
    </xf>
    <xf numFmtId="0" fontId="0" fillId="7" borderId="59" xfId="0" applyFill="1" applyBorder="1" applyAlignment="1">
      <alignment horizontal="center" vertical="center"/>
    </xf>
    <xf numFmtId="2" fontId="0" fillId="6" borderId="36" xfId="0" applyNumberFormat="1" applyFill="1" applyBorder="1" applyAlignment="1">
      <alignment horizontal="center" vertical="center"/>
    </xf>
    <xf numFmtId="2" fontId="0" fillId="6" borderId="33" xfId="0" applyNumberFormat="1" applyFill="1" applyBorder="1" applyAlignment="1">
      <alignment horizontal="center" vertical="center"/>
    </xf>
    <xf numFmtId="2" fontId="0" fillId="6" borderId="26" xfId="0" applyNumberFormat="1" applyFill="1" applyBorder="1" applyAlignment="1">
      <alignment horizontal="center" vertical="center"/>
    </xf>
    <xf numFmtId="0" fontId="1" fillId="10" borderId="2" xfId="0" applyFont="1" applyFill="1" applyBorder="1" applyAlignment="1">
      <alignment horizontal="left" vertical="center" wrapText="1"/>
    </xf>
    <xf numFmtId="0" fontId="0" fillId="10" borderId="2" xfId="0" applyFill="1" applyBorder="1" applyAlignment="1">
      <alignment horizontal="left" vertical="center" wrapText="1"/>
    </xf>
    <xf numFmtId="0" fontId="0" fillId="10" borderId="14" xfId="0" applyFill="1" applyBorder="1" applyAlignment="1">
      <alignment horizontal="left" vertical="center" wrapText="1"/>
    </xf>
    <xf numFmtId="0" fontId="0" fillId="10" borderId="30" xfId="0" applyFill="1" applyBorder="1" applyAlignment="1">
      <alignment horizontal="center" vertical="center"/>
    </xf>
    <xf numFmtId="0" fontId="0" fillId="10" borderId="82" xfId="0" applyFill="1" applyBorder="1" applyAlignment="1">
      <alignment horizontal="center" vertical="center"/>
    </xf>
    <xf numFmtId="0" fontId="0" fillId="10" borderId="27" xfId="0" applyFill="1" applyBorder="1" applyAlignment="1">
      <alignment horizontal="center" vertical="center"/>
    </xf>
    <xf numFmtId="0" fontId="0" fillId="6" borderId="32" xfId="0" applyFill="1" applyBorder="1" applyAlignment="1">
      <alignment horizontal="center" vertical="center"/>
    </xf>
    <xf numFmtId="0" fontId="0" fillId="6" borderId="33" xfId="0" applyFill="1" applyBorder="1" applyAlignment="1">
      <alignment horizontal="center" vertical="center"/>
    </xf>
    <xf numFmtId="0" fontId="0" fillId="6" borderId="71" xfId="0" applyFill="1" applyBorder="1" applyAlignment="1">
      <alignment horizontal="center" vertical="center"/>
    </xf>
    <xf numFmtId="0" fontId="0" fillId="6" borderId="72" xfId="0" applyFill="1" applyBorder="1" applyAlignment="1">
      <alignment horizontal="center" vertical="center"/>
    </xf>
    <xf numFmtId="0" fontId="2" fillId="10" borderId="22" xfId="0" applyFont="1" applyFill="1" applyBorder="1" applyAlignment="1">
      <alignment horizontal="left" vertical="center"/>
    </xf>
    <xf numFmtId="0" fontId="2" fillId="10" borderId="2" xfId="0" applyFont="1" applyFill="1" applyBorder="1" applyAlignment="1">
      <alignment horizontal="left" vertical="center"/>
    </xf>
    <xf numFmtId="0" fontId="2" fillId="10" borderId="14" xfId="0" applyFont="1" applyFill="1" applyBorder="1" applyAlignment="1">
      <alignment horizontal="left" vertical="center"/>
    </xf>
    <xf numFmtId="0" fontId="0" fillId="10" borderId="86" xfId="0" applyFill="1" applyBorder="1" applyAlignment="1">
      <alignment horizontal="left" vertical="center" wrapText="1"/>
    </xf>
    <xf numFmtId="0" fontId="0" fillId="10" borderId="82" xfId="0" applyFill="1" applyBorder="1" applyAlignment="1">
      <alignment horizontal="left" vertical="center" wrapText="1"/>
    </xf>
    <xf numFmtId="0" fontId="9" fillId="7" borderId="56" xfId="0" applyFont="1" applyFill="1" applyBorder="1" applyAlignment="1">
      <alignment horizontal="center"/>
    </xf>
    <xf numFmtId="0" fontId="9" fillId="7" borderId="43" xfId="0" applyFont="1" applyFill="1" applyBorder="1" applyAlignment="1">
      <alignment horizontal="center"/>
    </xf>
    <xf numFmtId="0" fontId="9" fillId="6" borderId="53" xfId="0" applyFont="1" applyFill="1" applyBorder="1" applyAlignment="1">
      <alignment horizontal="center"/>
    </xf>
    <xf numFmtId="0" fontId="9" fillId="6" borderId="54" xfId="0" applyFont="1" applyFill="1" applyBorder="1" applyAlignment="1">
      <alignment horizontal="center"/>
    </xf>
    <xf numFmtId="0" fontId="9" fillId="6" borderId="55" xfId="0" applyFont="1" applyFill="1" applyBorder="1" applyAlignment="1">
      <alignment horizontal="center"/>
    </xf>
    <xf numFmtId="0" fontId="0" fillId="2" borderId="86" xfId="0" applyFill="1" applyBorder="1" applyAlignment="1">
      <alignment horizontal="center" vertical="center"/>
    </xf>
    <xf numFmtId="0" fontId="0" fillId="2" borderId="82" xfId="0" applyFill="1" applyBorder="1" applyAlignment="1">
      <alignment horizontal="center" vertical="center"/>
    </xf>
    <xf numFmtId="0" fontId="0" fillId="2" borderId="27" xfId="0" applyFill="1" applyBorder="1" applyAlignment="1">
      <alignment horizontal="center" vertical="center"/>
    </xf>
    <xf numFmtId="0" fontId="7" fillId="15" borderId="20" xfId="0" applyFont="1" applyFill="1" applyBorder="1" applyAlignment="1">
      <alignment horizontal="center" vertical="center" wrapText="1"/>
    </xf>
    <xf numFmtId="0" fontId="7" fillId="15" borderId="0" xfId="0" applyFont="1" applyFill="1" applyAlignment="1">
      <alignment horizontal="center" vertical="center" wrapText="1"/>
    </xf>
    <xf numFmtId="0" fontId="0" fillId="6" borderId="26" xfId="0" applyFill="1" applyBorder="1" applyAlignment="1">
      <alignment horizontal="center" vertical="center"/>
    </xf>
    <xf numFmtId="0" fontId="0" fillId="6" borderId="34" xfId="0" applyFill="1" applyBorder="1" applyAlignment="1">
      <alignment horizontal="center" vertical="center"/>
    </xf>
    <xf numFmtId="0" fontId="0" fillId="6" borderId="35" xfId="0"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1" fillId="2" borderId="22"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14" xfId="0" applyFill="1" applyBorder="1" applyAlignment="1">
      <alignment horizontal="left" vertical="center" wrapText="1"/>
    </xf>
    <xf numFmtId="0" fontId="9" fillId="6" borderId="111" xfId="0" applyFont="1" applyFill="1" applyBorder="1" applyAlignment="1">
      <alignment horizontal="center"/>
    </xf>
    <xf numFmtId="0" fontId="9" fillId="6" borderId="112" xfId="0" applyFont="1" applyFill="1" applyBorder="1" applyAlignment="1">
      <alignment horizontal="center"/>
    </xf>
    <xf numFmtId="0" fontId="9" fillId="6" borderId="113" xfId="0" applyFont="1" applyFill="1" applyBorder="1" applyAlignment="1">
      <alignment horizontal="center"/>
    </xf>
    <xf numFmtId="0" fontId="9" fillId="7" borderId="39" xfId="0" applyFont="1" applyFill="1" applyBorder="1" applyAlignment="1">
      <alignment horizontal="center"/>
    </xf>
    <xf numFmtId="0" fontId="9" fillId="6" borderId="5" xfId="0" applyFont="1" applyFill="1" applyBorder="1" applyAlignment="1">
      <alignment horizontal="center"/>
    </xf>
    <xf numFmtId="0" fontId="9" fillId="6" borderId="1" xfId="0" applyFont="1" applyFill="1" applyBorder="1" applyAlignment="1">
      <alignment horizontal="center"/>
    </xf>
    <xf numFmtId="0" fontId="9" fillId="6" borderId="114" xfId="0" applyFont="1" applyFill="1" applyBorder="1" applyAlignment="1">
      <alignment horizontal="center"/>
    </xf>
    <xf numFmtId="0" fontId="0" fillId="10" borderId="86" xfId="0" applyFill="1" applyBorder="1" applyAlignment="1">
      <alignment horizontal="center" vertical="center"/>
    </xf>
    <xf numFmtId="0" fontId="9" fillId="6" borderId="108" xfId="0" applyFont="1" applyFill="1" applyBorder="1" applyAlignment="1">
      <alignment horizontal="center"/>
    </xf>
    <xf numFmtId="0" fontId="9" fillId="6" borderId="109" xfId="0" applyFont="1" applyFill="1" applyBorder="1" applyAlignment="1">
      <alignment horizontal="center"/>
    </xf>
    <xf numFmtId="0" fontId="9" fillId="6" borderId="110" xfId="0" applyFont="1" applyFill="1" applyBorder="1" applyAlignment="1">
      <alignment horizontal="center"/>
    </xf>
    <xf numFmtId="0" fontId="9" fillId="18" borderId="56" xfId="0" applyFont="1" applyFill="1" applyBorder="1" applyAlignment="1">
      <alignment horizontal="center"/>
    </xf>
    <xf numFmtId="0" fontId="9" fillId="18" borderId="43" xfId="0" applyFont="1" applyFill="1" applyBorder="1" applyAlignment="1">
      <alignment horizontal="center"/>
    </xf>
    <xf numFmtId="0" fontId="0" fillId="2" borderId="0" xfId="0" applyFill="1" applyAlignment="1">
      <alignment horizontal="left" vertical="center" wrapText="1"/>
    </xf>
    <xf numFmtId="0" fontId="0" fillId="2" borderId="25" xfId="0" applyFill="1" applyBorder="1" applyAlignment="1">
      <alignment horizontal="left" vertical="center" wrapText="1"/>
    </xf>
    <xf numFmtId="0" fontId="0" fillId="2" borderId="41"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89" xfId="0" applyFill="1" applyBorder="1" applyAlignment="1">
      <alignment horizontal="left" vertical="center" wrapText="1"/>
    </xf>
    <xf numFmtId="0" fontId="7" fillId="15" borderId="25" xfId="0" applyFont="1" applyFill="1" applyBorder="1" applyAlignment="1">
      <alignment horizontal="center" vertical="center" wrapText="1"/>
    </xf>
    <xf numFmtId="0" fontId="8" fillId="21" borderId="0" xfId="0" applyFont="1" applyFill="1" applyAlignment="1">
      <alignment horizontal="left" vertical="top" wrapText="1"/>
    </xf>
    <xf numFmtId="0" fontId="0" fillId="21" borderId="0" xfId="0" applyFill="1" applyAlignment="1">
      <alignment horizontal="left" vertical="top" wrapText="1"/>
    </xf>
    <xf numFmtId="0" fontId="5" fillId="8" borderId="0" xfId="0" applyFont="1" applyFill="1" applyAlignment="1">
      <alignment horizontal="center" vertical="center" wrapText="1"/>
    </xf>
    <xf numFmtId="0" fontId="3" fillId="2" borderId="9"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17" xfId="0" applyFill="1" applyBorder="1" applyAlignment="1">
      <alignment horizontal="left" vertical="center" wrapText="1"/>
    </xf>
    <xf numFmtId="0" fontId="10" fillId="2" borderId="1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9" fillId="6" borderId="4" xfId="0" applyFont="1" applyFill="1" applyBorder="1" applyAlignment="1">
      <alignment horizontal="center"/>
    </xf>
    <xf numFmtId="0" fontId="9" fillId="7" borderId="42" xfId="0" applyFont="1" applyFill="1" applyBorder="1" applyAlignment="1">
      <alignment horizontal="center"/>
    </xf>
    <xf numFmtId="0" fontId="9" fillId="7" borderId="44" xfId="0" applyFont="1" applyFill="1" applyBorder="1" applyAlignment="1">
      <alignment horizontal="center"/>
    </xf>
    <xf numFmtId="0" fontId="0" fillId="18" borderId="36" xfId="0" applyFill="1" applyBorder="1" applyAlignment="1">
      <alignment horizontal="center" vertical="center"/>
    </xf>
    <xf numFmtId="0" fontId="0" fillId="18" borderId="33" xfId="0" applyFill="1" applyBorder="1" applyAlignment="1">
      <alignment horizontal="center" vertical="center"/>
    </xf>
    <xf numFmtId="0" fontId="0" fillId="18" borderId="26" xfId="0" applyFill="1" applyBorder="1" applyAlignment="1">
      <alignment horizontal="center" vertical="center"/>
    </xf>
    <xf numFmtId="0" fontId="0" fillId="4" borderId="36" xfId="0" applyFill="1" applyBorder="1" applyAlignment="1">
      <alignment horizontal="center" vertical="center"/>
    </xf>
    <xf numFmtId="0" fontId="0" fillId="4" borderId="60" xfId="0" applyFill="1" applyBorder="1" applyAlignment="1">
      <alignment horizontal="center" vertical="center"/>
    </xf>
    <xf numFmtId="0" fontId="0" fillId="4" borderId="61" xfId="0" applyFill="1" applyBorder="1" applyAlignment="1">
      <alignment horizontal="center" vertical="center"/>
    </xf>
    <xf numFmtId="0" fontId="0" fillId="4" borderId="65" xfId="0" applyFill="1" applyBorder="1" applyAlignment="1">
      <alignment horizontal="center" vertical="center"/>
    </xf>
    <xf numFmtId="0" fontId="3" fillId="2" borderId="22" xfId="0" applyFont="1" applyFill="1" applyBorder="1" applyAlignment="1">
      <alignment horizontal="center" vertical="center" wrapText="1"/>
    </xf>
    <xf numFmtId="0" fontId="0" fillId="2" borderId="22" xfId="0"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22" xfId="0" applyFill="1" applyBorder="1" applyAlignment="1">
      <alignment horizontal="left" vertical="center"/>
    </xf>
    <xf numFmtId="0" fontId="0" fillId="2" borderId="2" xfId="0" applyFill="1" applyBorder="1" applyAlignment="1">
      <alignment horizontal="left" vertical="center"/>
    </xf>
    <xf numFmtId="0" fontId="0" fillId="2" borderId="14" xfId="0" applyFill="1" applyBorder="1" applyAlignment="1">
      <alignment horizontal="left" vertical="center"/>
    </xf>
    <xf numFmtId="0" fontId="8" fillId="2" borderId="2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0" fillId="7" borderId="62" xfId="0" applyFill="1" applyBorder="1" applyAlignment="1">
      <alignment horizontal="center" vertical="center"/>
    </xf>
    <xf numFmtId="0" fontId="0" fillId="7" borderId="63" xfId="0" applyFill="1" applyBorder="1" applyAlignment="1">
      <alignment horizontal="center" vertical="center"/>
    </xf>
    <xf numFmtId="0" fontId="0" fillId="7" borderId="35" xfId="0" applyFill="1" applyBorder="1" applyAlignment="1">
      <alignment horizontal="center" vertical="center"/>
    </xf>
    <xf numFmtId="0" fontId="0" fillId="7" borderId="51" xfId="0" applyFill="1" applyBorder="1" applyAlignment="1">
      <alignment horizontal="center" vertical="center"/>
    </xf>
    <xf numFmtId="2" fontId="0" fillId="6" borderId="34" xfId="0" applyNumberFormat="1" applyFill="1" applyBorder="1" applyAlignment="1">
      <alignment horizontal="center" vertical="center"/>
    </xf>
    <xf numFmtId="2" fontId="0" fillId="6" borderId="35" xfId="0" applyNumberFormat="1" applyFill="1" applyBorder="1" applyAlignment="1">
      <alignment horizontal="center" vertical="center"/>
    </xf>
    <xf numFmtId="0" fontId="0" fillId="7" borderId="32" xfId="0" applyFill="1" applyBorder="1" applyAlignment="1">
      <alignment horizontal="center" vertical="center"/>
    </xf>
    <xf numFmtId="0" fontId="0" fillId="7" borderId="33" xfId="0" applyFill="1" applyBorder="1" applyAlignment="1">
      <alignment horizontal="center" vertical="center"/>
    </xf>
    <xf numFmtId="0" fontId="0" fillId="7" borderId="26" xfId="0" applyFill="1" applyBorder="1" applyAlignment="1">
      <alignment horizontal="center" vertical="center"/>
    </xf>
    <xf numFmtId="2" fontId="0" fillId="18" borderId="32" xfId="0" applyNumberFormat="1" applyFill="1" applyBorder="1" applyAlignment="1">
      <alignment horizontal="center" vertical="center"/>
    </xf>
    <xf numFmtId="2" fontId="0" fillId="18" borderId="33" xfId="0" applyNumberFormat="1" applyFill="1" applyBorder="1" applyAlignment="1">
      <alignment horizontal="center" vertical="center"/>
    </xf>
    <xf numFmtId="2" fontId="0" fillId="18" borderId="26" xfId="0" applyNumberFormat="1" applyFill="1" applyBorder="1" applyAlignment="1">
      <alignment horizontal="center" vertical="center"/>
    </xf>
    <xf numFmtId="0" fontId="0" fillId="4" borderId="62" xfId="0" applyFill="1" applyBorder="1" applyAlignment="1">
      <alignment horizontal="center" vertical="center"/>
    </xf>
    <xf numFmtId="0" fontId="0" fillId="4" borderId="63" xfId="0" applyFill="1" applyBorder="1" applyAlignment="1">
      <alignment horizontal="center" vertical="center"/>
    </xf>
    <xf numFmtId="0" fontId="0" fillId="4" borderId="35" xfId="0" applyFill="1" applyBorder="1" applyAlignment="1">
      <alignment horizontal="center" vertical="center"/>
    </xf>
    <xf numFmtId="0" fontId="0" fillId="4" borderId="51" xfId="0" applyFill="1" applyBorder="1" applyAlignment="1">
      <alignment horizontal="center" vertical="center"/>
    </xf>
    <xf numFmtId="0" fontId="0" fillId="4" borderId="58" xfId="0" applyFill="1" applyBorder="1" applyAlignment="1">
      <alignment horizontal="center" vertical="center"/>
    </xf>
    <xf numFmtId="0" fontId="0" fillId="4" borderId="59" xfId="0" applyFill="1" applyBorder="1" applyAlignment="1">
      <alignment horizontal="center" vertical="center"/>
    </xf>
    <xf numFmtId="2" fontId="0" fillId="18" borderId="71" xfId="0" applyNumberFormat="1" applyFill="1" applyBorder="1" applyAlignment="1">
      <alignment horizontal="center" vertical="center"/>
    </xf>
    <xf numFmtId="2" fontId="0" fillId="18" borderId="73" xfId="0" applyNumberFormat="1" applyFill="1" applyBorder="1" applyAlignment="1">
      <alignment horizontal="center" vertical="center"/>
    </xf>
    <xf numFmtId="2" fontId="0" fillId="18" borderId="72" xfId="0" applyNumberFormat="1" applyFill="1" applyBorder="1" applyAlignment="1">
      <alignment horizontal="center" vertical="center"/>
    </xf>
    <xf numFmtId="0" fontId="0" fillId="6" borderId="85" xfId="0" applyFill="1" applyBorder="1" applyAlignment="1">
      <alignment horizontal="center" vertical="center"/>
    </xf>
    <xf numFmtId="0" fontId="0" fillId="6" borderId="63" xfId="0" applyFill="1" applyBorder="1" applyAlignment="1">
      <alignment horizontal="center" vertical="center"/>
    </xf>
    <xf numFmtId="0" fontId="0" fillId="7" borderId="85" xfId="0" applyFill="1" applyBorder="1" applyAlignment="1">
      <alignment horizontal="center" vertical="center"/>
    </xf>
    <xf numFmtId="0" fontId="0" fillId="2" borderId="19" xfId="0" applyFill="1" applyBorder="1" applyAlignment="1">
      <alignment horizontal="left" vertical="center"/>
    </xf>
    <xf numFmtId="0" fontId="0" fillId="2" borderId="9" xfId="0" applyFill="1" applyBorder="1" applyAlignment="1">
      <alignment horizontal="left" vertical="center"/>
    </xf>
    <xf numFmtId="0" fontId="0" fillId="2" borderId="24" xfId="0" applyFill="1" applyBorder="1" applyAlignment="1">
      <alignment horizontal="left" vertical="center"/>
    </xf>
    <xf numFmtId="0" fontId="7" fillId="2" borderId="2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0" fillId="2" borderId="30" xfId="0" applyFill="1" applyBorder="1" applyAlignment="1">
      <alignment horizontal="center" vertical="center"/>
    </xf>
    <xf numFmtId="1" fontId="0" fillId="6" borderId="36" xfId="0" applyNumberFormat="1" applyFill="1" applyBorder="1" applyAlignment="1">
      <alignment horizontal="center" vertical="center"/>
    </xf>
    <xf numFmtId="1" fontId="0" fillId="6" borderId="33" xfId="0" applyNumberFormat="1" applyFill="1" applyBorder="1" applyAlignment="1">
      <alignment horizontal="center" vertical="center"/>
    </xf>
    <xf numFmtId="1" fontId="0" fillId="6" borderId="26" xfId="0" applyNumberFormat="1" applyFill="1" applyBorder="1" applyAlignment="1">
      <alignment horizontal="center" vertical="center"/>
    </xf>
    <xf numFmtId="164" fontId="0" fillId="6" borderId="36" xfId="0" applyNumberFormat="1" applyFill="1" applyBorder="1" applyAlignment="1">
      <alignment horizontal="center" vertical="center"/>
    </xf>
    <xf numFmtId="164" fontId="0" fillId="6" borderId="33" xfId="0" applyNumberFormat="1" applyFill="1" applyBorder="1" applyAlignment="1">
      <alignment horizontal="center" vertical="center"/>
    </xf>
    <xf numFmtId="164" fontId="0" fillId="6" borderId="26" xfId="0" applyNumberFormat="1" applyFill="1" applyBorder="1" applyAlignment="1">
      <alignment horizontal="center" vertical="center"/>
    </xf>
    <xf numFmtId="0" fontId="0" fillId="7" borderId="60" xfId="0" applyFill="1" applyBorder="1" applyAlignment="1">
      <alignment horizontal="center" vertical="center"/>
    </xf>
    <xf numFmtId="0" fontId="0" fillId="7" borderId="61" xfId="0" applyFill="1" applyBorder="1" applyAlignment="1">
      <alignment horizontal="center" vertical="center"/>
    </xf>
    <xf numFmtId="0" fontId="0" fillId="7" borderId="65" xfId="0" applyFill="1" applyBorder="1" applyAlignment="1">
      <alignment horizontal="center" vertical="center"/>
    </xf>
    <xf numFmtId="0" fontId="0" fillId="6" borderId="36" xfId="0" applyFill="1" applyBorder="1" applyAlignment="1">
      <alignment horizontal="center" vertical="center"/>
    </xf>
    <xf numFmtId="0" fontId="0" fillId="7" borderId="60" xfId="0" applyFill="1" applyBorder="1" applyAlignment="1">
      <alignment horizontal="center" vertical="center" wrapText="1"/>
    </xf>
    <xf numFmtId="0" fontId="5" fillId="9" borderId="0" xfId="0" applyFont="1" applyFill="1" applyAlignment="1">
      <alignment horizontal="center" vertical="center"/>
    </xf>
    <xf numFmtId="0" fontId="3" fillId="10" borderId="21" xfId="0" applyFont="1" applyFill="1" applyBorder="1" applyAlignment="1">
      <alignment horizontal="left" vertical="center" wrapText="1"/>
    </xf>
    <xf numFmtId="0" fontId="3" fillId="10" borderId="11" xfId="0" applyFont="1" applyFill="1" applyBorder="1" applyAlignment="1">
      <alignment horizontal="left" vertical="center" wrapText="1"/>
    </xf>
    <xf numFmtId="0" fontId="3" fillId="10" borderId="79" xfId="0" applyFont="1" applyFill="1" applyBorder="1" applyAlignment="1">
      <alignment horizontal="center" vertical="center" wrapText="1"/>
    </xf>
    <xf numFmtId="0" fontId="3" fillId="10" borderId="43" xfId="0" applyFont="1" applyFill="1" applyBorder="1" applyAlignment="1">
      <alignment horizontal="center" vertical="center" wrapText="1"/>
    </xf>
    <xf numFmtId="0" fontId="3" fillId="10" borderId="80" xfId="0" applyFont="1" applyFill="1" applyBorder="1" applyAlignment="1">
      <alignment horizontal="center" vertical="center" wrapText="1"/>
    </xf>
    <xf numFmtId="0" fontId="0" fillId="10" borderId="14" xfId="0" applyFill="1" applyBorder="1" applyAlignment="1">
      <alignment horizontal="left" vertical="center"/>
    </xf>
    <xf numFmtId="0" fontId="0" fillId="10" borderId="86" xfId="0" applyFill="1" applyBorder="1" applyAlignment="1">
      <alignment horizontal="center" vertical="center" wrapText="1"/>
    </xf>
    <xf numFmtId="0" fontId="0" fillId="10" borderId="82" xfId="0" applyFill="1" applyBorder="1" applyAlignment="1">
      <alignment horizontal="center" vertical="center" wrapText="1"/>
    </xf>
    <xf numFmtId="0" fontId="0" fillId="10" borderId="27" xfId="0" applyFill="1" applyBorder="1" applyAlignment="1">
      <alignment horizontal="center" vertical="center" wrapText="1"/>
    </xf>
    <xf numFmtId="0" fontId="3" fillId="10" borderId="2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13" xfId="0" applyFont="1" applyFill="1" applyBorder="1" applyAlignment="1">
      <alignment horizontal="left" vertical="center" wrapText="1"/>
    </xf>
    <xf numFmtId="0" fontId="3" fillId="10" borderId="14" xfId="0" applyFont="1" applyFill="1" applyBorder="1" applyAlignment="1">
      <alignment horizontal="center" vertical="center" wrapText="1"/>
    </xf>
    <xf numFmtId="0" fontId="0" fillId="10" borderId="96" xfId="0" applyFill="1" applyBorder="1" applyAlignment="1">
      <alignment horizontal="center" vertical="center" wrapText="1"/>
    </xf>
    <xf numFmtId="0" fontId="0" fillId="10" borderId="97" xfId="0" applyFill="1" applyBorder="1" applyAlignment="1">
      <alignment horizontal="center" vertical="center" wrapText="1"/>
    </xf>
    <xf numFmtId="0" fontId="0" fillId="10" borderId="98" xfId="0" applyFill="1" applyBorder="1" applyAlignment="1">
      <alignment horizontal="center" vertical="center" wrapText="1"/>
    </xf>
    <xf numFmtId="0" fontId="0" fillId="10" borderId="22" xfId="0" applyFill="1" applyBorder="1" applyAlignment="1">
      <alignment horizontal="left" vertical="center" wrapText="1"/>
    </xf>
    <xf numFmtId="0" fontId="0" fillId="10" borderId="17" xfId="0" applyFill="1" applyBorder="1" applyAlignment="1">
      <alignment horizontal="center" vertical="center"/>
    </xf>
    <xf numFmtId="0" fontId="0" fillId="6" borderId="73" xfId="0" applyFill="1" applyBorder="1" applyAlignment="1">
      <alignment horizontal="center" vertical="center"/>
    </xf>
    <xf numFmtId="0" fontId="0" fillId="6" borderId="83" xfId="0" applyFill="1" applyBorder="1" applyAlignment="1">
      <alignment horizontal="center" vertical="center"/>
    </xf>
    <xf numFmtId="0" fontId="0" fillId="19" borderId="32" xfId="0" applyFill="1" applyBorder="1" applyAlignment="1">
      <alignment horizontal="center" vertical="center"/>
    </xf>
    <xf numFmtId="0" fontId="0" fillId="19" borderId="33" xfId="0" applyFill="1" applyBorder="1" applyAlignment="1">
      <alignment horizontal="center" vertical="center"/>
    </xf>
    <xf numFmtId="0" fontId="0" fillId="19" borderId="26" xfId="0" applyFill="1" applyBorder="1" applyAlignment="1">
      <alignment horizontal="center" vertical="center"/>
    </xf>
    <xf numFmtId="0" fontId="0" fillId="4" borderId="57" xfId="0" applyFill="1" applyBorder="1" applyAlignment="1">
      <alignment horizontal="center" vertical="center"/>
    </xf>
    <xf numFmtId="2" fontId="0" fillId="6" borderId="71" xfId="0" applyNumberFormat="1" applyFill="1" applyBorder="1" applyAlignment="1">
      <alignment horizontal="center" vertical="center"/>
    </xf>
    <xf numFmtId="2" fontId="0" fillId="6" borderId="73" xfId="0" applyNumberFormat="1" applyFill="1" applyBorder="1" applyAlignment="1">
      <alignment horizontal="center" vertical="center"/>
    </xf>
    <xf numFmtId="2" fontId="0" fillId="6" borderId="72" xfId="0" applyNumberFormat="1" applyFill="1" applyBorder="1" applyAlignment="1">
      <alignment horizontal="center" vertical="center"/>
    </xf>
    <xf numFmtId="2" fontId="0" fillId="6" borderId="66" xfId="0" applyNumberFormat="1" applyFill="1" applyBorder="1" applyAlignment="1">
      <alignment horizontal="center" vertical="center"/>
    </xf>
    <xf numFmtId="2" fontId="0" fillId="6" borderId="67" xfId="0" applyNumberFormat="1" applyFill="1" applyBorder="1" applyAlignment="1">
      <alignment horizontal="center" vertical="center"/>
    </xf>
    <xf numFmtId="2" fontId="0" fillId="6" borderId="68" xfId="0" applyNumberFormat="1" applyFill="1" applyBorder="1" applyAlignment="1">
      <alignment horizontal="center" vertical="center"/>
    </xf>
    <xf numFmtId="0" fontId="0" fillId="7" borderId="34" xfId="0" applyFill="1" applyBorder="1" applyAlignment="1">
      <alignment horizontal="center" vertical="center"/>
    </xf>
    <xf numFmtId="2" fontId="0" fillId="6" borderId="32" xfId="0" applyNumberFormat="1" applyFill="1" applyBorder="1" applyAlignment="1">
      <alignment horizontal="center" vertical="center"/>
    </xf>
    <xf numFmtId="0" fontId="0" fillId="10" borderId="17" xfId="0" applyFill="1" applyBorder="1" applyAlignment="1">
      <alignment horizontal="left" vertical="center"/>
    </xf>
    <xf numFmtId="2" fontId="0" fillId="6" borderId="83" xfId="0" applyNumberFormat="1" applyFill="1" applyBorder="1" applyAlignment="1">
      <alignment horizontal="center" vertical="center"/>
    </xf>
    <xf numFmtId="0" fontId="0" fillId="7" borderId="88" xfId="0" applyFill="1" applyBorder="1" applyAlignment="1">
      <alignment horizontal="center" vertical="center"/>
    </xf>
    <xf numFmtId="0" fontId="0" fillId="7" borderId="67" xfId="0" applyFill="1" applyBorder="1" applyAlignment="1">
      <alignment horizontal="center" vertical="center"/>
    </xf>
    <xf numFmtId="0" fontId="0" fillId="7" borderId="84" xfId="0" applyFill="1" applyBorder="1" applyAlignment="1">
      <alignment horizontal="center" vertical="center"/>
    </xf>
    <xf numFmtId="0" fontId="3" fillId="10" borderId="29" xfId="0" applyFont="1" applyFill="1" applyBorder="1" applyAlignment="1">
      <alignment horizontal="left" vertical="center" wrapText="1"/>
    </xf>
    <xf numFmtId="0" fontId="3" fillId="10" borderId="33" xfId="0" applyFont="1" applyFill="1" applyBorder="1" applyAlignment="1">
      <alignment horizontal="left" vertical="center" wrapText="1"/>
    </xf>
    <xf numFmtId="0" fontId="3" fillId="10" borderId="26" xfId="0" applyFont="1" applyFill="1" applyBorder="1" applyAlignment="1">
      <alignment horizontal="left" vertical="center" wrapText="1"/>
    </xf>
    <xf numFmtId="0" fontId="3" fillId="10" borderId="30" xfId="0" applyFont="1" applyFill="1" applyBorder="1" applyAlignment="1">
      <alignment horizontal="center" vertical="center" wrapText="1"/>
    </xf>
    <xf numFmtId="0" fontId="3" fillId="10" borderId="82" xfId="0" applyFont="1" applyFill="1" applyBorder="1" applyAlignment="1">
      <alignment horizontal="center" vertical="center" wrapText="1"/>
    </xf>
    <xf numFmtId="0" fontId="3" fillId="10" borderId="27" xfId="0" applyFont="1" applyFill="1" applyBorder="1" applyAlignment="1">
      <alignment horizontal="center" vertical="center" wrapText="1"/>
    </xf>
    <xf numFmtId="0" fontId="0" fillId="10" borderId="27" xfId="0" applyFill="1" applyBorder="1" applyAlignment="1">
      <alignment horizontal="left" vertical="center" wrapText="1"/>
    </xf>
    <xf numFmtId="0" fontId="1" fillId="10" borderId="22" xfId="0" applyFont="1" applyFill="1" applyBorder="1" applyAlignment="1">
      <alignment horizontal="left" vertical="center" wrapText="1"/>
    </xf>
    <xf numFmtId="0" fontId="0" fillId="5" borderId="22" xfId="0" applyFill="1" applyBorder="1" applyAlignment="1">
      <alignment horizontal="center" vertical="center"/>
    </xf>
    <xf numFmtId="0" fontId="0" fillId="5" borderId="2" xfId="0" applyFill="1" applyBorder="1" applyAlignment="1">
      <alignment horizontal="center" vertical="center"/>
    </xf>
    <xf numFmtId="0" fontId="0" fillId="5" borderId="30" xfId="0" applyFill="1" applyBorder="1" applyAlignment="1">
      <alignment horizontal="left" vertical="center" wrapText="1"/>
    </xf>
    <xf numFmtId="0" fontId="0" fillId="5" borderId="82" xfId="0" applyFill="1" applyBorder="1" applyAlignment="1">
      <alignment horizontal="left" vertical="center" wrapText="1"/>
    </xf>
    <xf numFmtId="0" fontId="0" fillId="5" borderId="17" xfId="0" applyFill="1" applyBorder="1" applyAlignment="1">
      <alignment horizontal="left" vertical="center" wrapText="1"/>
    </xf>
    <xf numFmtId="0" fontId="0" fillId="5" borderId="42" xfId="0" applyFill="1" applyBorder="1" applyAlignment="1">
      <alignment horizontal="center" vertical="center"/>
    </xf>
    <xf numFmtId="0" fontId="0" fillId="5" borderId="101" xfId="0" applyFill="1" applyBorder="1" applyAlignment="1">
      <alignment horizontal="center" vertical="center"/>
    </xf>
    <xf numFmtId="0" fontId="0" fillId="5" borderId="41" xfId="0" applyFill="1" applyBorder="1" applyAlignment="1">
      <alignment horizontal="center" vertical="center"/>
    </xf>
    <xf numFmtId="0" fontId="0" fillId="7" borderId="71" xfId="0" applyFill="1" applyBorder="1" applyAlignment="1">
      <alignment horizontal="center" vertical="center"/>
    </xf>
    <xf numFmtId="0" fontId="0" fillId="7" borderId="73" xfId="0" applyFill="1" applyBorder="1" applyAlignment="1">
      <alignment horizontal="center" vertical="center"/>
    </xf>
    <xf numFmtId="0" fontId="0" fillId="7" borderId="72" xfId="0" applyFill="1" applyBorder="1" applyAlignment="1">
      <alignment horizontal="center" vertical="center"/>
    </xf>
    <xf numFmtId="0" fontId="0" fillId="7" borderId="76" xfId="0" applyFill="1" applyBorder="1" applyAlignment="1">
      <alignment horizontal="center" vertical="center"/>
    </xf>
    <xf numFmtId="0" fontId="0" fillId="5" borderId="38" xfId="0" applyFill="1" applyBorder="1" applyAlignment="1">
      <alignment horizontal="left" vertical="center" wrapText="1"/>
    </xf>
    <xf numFmtId="0" fontId="0" fillId="5" borderId="39" xfId="0" applyFill="1" applyBorder="1" applyAlignment="1">
      <alignment horizontal="left" vertical="center" wrapText="1"/>
    </xf>
    <xf numFmtId="0" fontId="4" fillId="11" borderId="0" xfId="0" applyFont="1" applyFill="1" applyAlignment="1">
      <alignment horizontal="center" vertical="center"/>
    </xf>
    <xf numFmtId="0" fontId="3" fillId="5" borderId="21"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2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0" fillId="5" borderId="22" xfId="0" applyFill="1" applyBorder="1" applyAlignment="1">
      <alignment horizontal="left" vertical="center"/>
    </xf>
    <xf numFmtId="0" fontId="0" fillId="5" borderId="2" xfId="0" applyFill="1" applyBorder="1" applyAlignment="1">
      <alignment horizontal="left" vertical="center"/>
    </xf>
    <xf numFmtId="0" fontId="0" fillId="5" borderId="22" xfId="0" applyFill="1" applyBorder="1" applyAlignment="1">
      <alignment horizontal="left" vertical="center" wrapText="1"/>
    </xf>
    <xf numFmtId="0" fontId="2" fillId="5" borderId="22" xfId="0" applyFont="1" applyFill="1" applyBorder="1" applyAlignment="1">
      <alignment horizontal="left" vertical="center"/>
    </xf>
    <xf numFmtId="0" fontId="2" fillId="5" borderId="2" xfId="0" applyFont="1" applyFill="1" applyBorder="1" applyAlignment="1">
      <alignment horizontal="left" vertical="center"/>
    </xf>
    <xf numFmtId="0" fontId="3" fillId="5" borderId="32"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86" xfId="0" applyFont="1" applyFill="1" applyBorder="1" applyAlignment="1">
      <alignment horizontal="center" vertical="center" wrapText="1"/>
    </xf>
    <xf numFmtId="0" fontId="3" fillId="5" borderId="82"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0" fillId="5" borderId="86" xfId="0" applyFill="1" applyBorder="1" applyAlignment="1">
      <alignment horizontal="left" vertical="center"/>
    </xf>
    <xf numFmtId="0" fontId="0" fillId="5" borderId="82" xfId="0" applyFill="1" applyBorder="1" applyAlignment="1">
      <alignment horizontal="left" vertical="center"/>
    </xf>
    <xf numFmtId="0" fontId="0" fillId="5" borderId="27" xfId="0" applyFill="1" applyBorder="1" applyAlignment="1">
      <alignment horizontal="left" vertical="center"/>
    </xf>
    <xf numFmtId="0" fontId="0" fillId="5" borderId="86" xfId="0" applyFill="1" applyBorder="1" applyAlignment="1">
      <alignment horizontal="left" vertical="center" wrapText="1"/>
    </xf>
    <xf numFmtId="0" fontId="0" fillId="5" borderId="27" xfId="0" applyFill="1" applyBorder="1" applyAlignment="1">
      <alignment horizontal="left" vertical="center" wrapText="1"/>
    </xf>
    <xf numFmtId="0" fontId="2" fillId="5" borderId="86" xfId="0" applyFont="1" applyFill="1" applyBorder="1" applyAlignment="1">
      <alignment horizontal="left" vertical="center"/>
    </xf>
    <xf numFmtId="0" fontId="2" fillId="5" borderId="82" xfId="0" applyFont="1" applyFill="1" applyBorder="1" applyAlignment="1">
      <alignment horizontal="left" vertical="center"/>
    </xf>
    <xf numFmtId="0" fontId="2" fillId="5" borderId="27" xfId="0" applyFont="1" applyFill="1" applyBorder="1" applyAlignment="1">
      <alignment horizontal="left" vertical="center"/>
    </xf>
    <xf numFmtId="0" fontId="3" fillId="5" borderId="3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1" xfId="0" applyFont="1" applyFill="1" applyBorder="1" applyAlignment="1">
      <alignment vertical="center" wrapText="1"/>
    </xf>
    <xf numFmtId="0" fontId="3" fillId="5" borderId="11" xfId="0" applyFont="1" applyFill="1" applyBorder="1" applyAlignment="1">
      <alignment vertical="center" wrapText="1"/>
    </xf>
    <xf numFmtId="0" fontId="3" fillId="5" borderId="29" xfId="0" applyFont="1" applyFill="1" applyBorder="1" applyAlignment="1">
      <alignment vertical="center" wrapText="1"/>
    </xf>
    <xf numFmtId="0" fontId="3" fillId="5" borderId="30" xfId="0" applyFont="1" applyFill="1" applyBorder="1" applyAlignment="1">
      <alignment horizontal="center" vertical="center" wrapText="1"/>
    </xf>
    <xf numFmtId="0" fontId="0" fillId="5" borderId="30" xfId="0" applyFill="1" applyBorder="1" applyAlignment="1">
      <alignment horizontal="left" vertical="center"/>
    </xf>
    <xf numFmtId="0" fontId="0" fillId="5" borderId="2" xfId="0" applyFill="1" applyBorder="1" applyAlignment="1">
      <alignment horizontal="left" vertical="center" wrapText="1"/>
    </xf>
    <xf numFmtId="0" fontId="2" fillId="5" borderId="30" xfId="0" applyFont="1" applyFill="1" applyBorder="1" applyAlignment="1">
      <alignment horizontal="left" vertical="center"/>
    </xf>
    <xf numFmtId="0" fontId="1" fillId="5" borderId="2" xfId="0" applyFont="1" applyFill="1" applyBorder="1" applyAlignment="1">
      <alignment horizontal="left" vertical="center" wrapText="1"/>
    </xf>
    <xf numFmtId="0" fontId="0" fillId="5" borderId="30" xfId="0" applyFill="1" applyBorder="1" applyAlignment="1">
      <alignment horizontal="center" vertical="center"/>
    </xf>
    <xf numFmtId="0" fontId="0" fillId="5" borderId="82" xfId="0" applyFill="1" applyBorder="1" applyAlignment="1">
      <alignment horizontal="center" vertical="center"/>
    </xf>
    <xf numFmtId="0" fontId="0" fillId="5" borderId="17" xfId="0" applyFill="1" applyBorder="1" applyAlignment="1">
      <alignment horizontal="center" vertical="center"/>
    </xf>
    <xf numFmtId="0" fontId="0" fillId="7" borderId="77" xfId="0" applyFill="1" applyBorder="1" applyAlignment="1">
      <alignment horizontal="center" vertical="center"/>
    </xf>
    <xf numFmtId="0" fontId="1" fillId="5" borderId="38" xfId="0" applyFont="1" applyFill="1" applyBorder="1" applyAlignment="1">
      <alignment horizontal="left" vertical="center" wrapText="1"/>
    </xf>
    <xf numFmtId="0" fontId="0" fillId="5" borderId="86" xfId="0" applyFill="1" applyBorder="1" applyAlignment="1">
      <alignment horizontal="center" vertical="center"/>
    </xf>
    <xf numFmtId="0" fontId="0" fillId="5" borderId="99" xfId="0" applyFill="1" applyBorder="1" applyAlignment="1">
      <alignment horizontal="center" vertical="center"/>
    </xf>
    <xf numFmtId="0" fontId="3" fillId="5" borderId="64" xfId="0" applyFont="1" applyFill="1" applyBorder="1" applyAlignment="1">
      <alignment horizontal="left" vertical="center" wrapText="1"/>
    </xf>
    <xf numFmtId="0" fontId="3" fillId="5" borderId="47" xfId="0" applyFont="1" applyFill="1" applyBorder="1" applyAlignment="1">
      <alignment horizontal="left" vertical="center" wrapText="1"/>
    </xf>
    <xf numFmtId="0" fontId="3" fillId="5" borderId="51" xfId="0" applyFont="1" applyFill="1" applyBorder="1" applyAlignment="1">
      <alignment horizontal="left" vertical="center" wrapText="1"/>
    </xf>
    <xf numFmtId="0" fontId="3" fillId="5" borderId="17" xfId="0" applyFont="1" applyFill="1" applyBorder="1" applyAlignment="1">
      <alignment horizontal="center" vertical="center" wrapText="1"/>
    </xf>
    <xf numFmtId="0" fontId="0" fillId="5" borderId="17" xfId="0" applyFill="1" applyBorder="1" applyAlignment="1">
      <alignment horizontal="left" vertical="center"/>
    </xf>
    <xf numFmtId="0" fontId="2" fillId="5" borderId="17" xfId="0" applyFont="1" applyFill="1" applyBorder="1" applyAlignment="1">
      <alignment horizontal="left" vertical="center"/>
    </xf>
    <xf numFmtId="0" fontId="0" fillId="14" borderId="90" xfId="0" applyFill="1" applyBorder="1" applyAlignment="1">
      <alignment horizontal="center" vertical="center"/>
    </xf>
    <xf numFmtId="0" fontId="0" fillId="14" borderId="92" xfId="0" applyFill="1" applyBorder="1" applyAlignment="1">
      <alignment horizontal="center" vertical="center"/>
    </xf>
    <xf numFmtId="0" fontId="0" fillId="14" borderId="91" xfId="0" applyFill="1" applyBorder="1" applyAlignment="1">
      <alignment horizontal="center" vertical="center"/>
    </xf>
    <xf numFmtId="0" fontId="3" fillId="14" borderId="89" xfId="0" applyFont="1" applyFill="1" applyBorder="1" applyAlignment="1">
      <alignment vertical="center" wrapText="1"/>
    </xf>
    <xf numFmtId="0" fontId="3" fillId="14" borderId="90" xfId="0" applyFont="1" applyFill="1" applyBorder="1" applyAlignment="1">
      <alignment horizontal="center" vertical="center" wrapText="1"/>
    </xf>
    <xf numFmtId="0" fontId="3" fillId="14" borderId="92" xfId="0" applyFont="1" applyFill="1" applyBorder="1" applyAlignment="1">
      <alignment horizontal="center" vertical="center" wrapText="1"/>
    </xf>
    <xf numFmtId="0" fontId="3" fillId="14" borderId="91" xfId="0" applyFont="1" applyFill="1" applyBorder="1" applyAlignment="1">
      <alignment horizontal="center" vertical="center" wrapText="1"/>
    </xf>
    <xf numFmtId="0" fontId="0" fillId="14" borderId="89" xfId="0" applyFill="1" applyBorder="1" applyAlignment="1">
      <alignment horizontal="left" vertical="center"/>
    </xf>
    <xf numFmtId="0" fontId="0" fillId="14" borderId="89" xfId="0" applyFill="1" applyBorder="1" applyAlignment="1">
      <alignment horizontal="left" vertical="center" wrapText="1"/>
    </xf>
    <xf numFmtId="0" fontId="3" fillId="14" borderId="89" xfId="0" applyFont="1" applyFill="1" applyBorder="1" applyAlignment="1">
      <alignment horizontal="left" vertical="center" wrapText="1"/>
    </xf>
    <xf numFmtId="0" fontId="1" fillId="14" borderId="89" xfId="0" applyFont="1" applyFill="1" applyBorder="1" applyAlignment="1">
      <alignment horizontal="left" vertical="center" wrapText="1"/>
    </xf>
    <xf numFmtId="0" fontId="0" fillId="7" borderId="117" xfId="0" applyFill="1" applyBorder="1" applyAlignment="1">
      <alignment horizontal="center" vertical="center"/>
    </xf>
    <xf numFmtId="0" fontId="0" fillId="7" borderId="120" xfId="0" applyFill="1" applyBorder="1" applyAlignment="1">
      <alignment horizontal="center" vertical="center"/>
    </xf>
    <xf numFmtId="0" fontId="0" fillId="7" borderId="118" xfId="0" applyFill="1" applyBorder="1" applyAlignment="1">
      <alignment horizontal="center" vertical="center"/>
    </xf>
    <xf numFmtId="0" fontId="0" fillId="7" borderId="78" xfId="0" applyFill="1" applyBorder="1" applyAlignment="1">
      <alignment horizontal="center" vertical="center"/>
    </xf>
    <xf numFmtId="0" fontId="2" fillId="14" borderId="89" xfId="0" applyFont="1" applyFill="1" applyBorder="1" applyAlignment="1">
      <alignment horizontal="left" vertical="center"/>
    </xf>
    <xf numFmtId="0" fontId="5" fillId="13" borderId="0" xfId="0" applyFont="1" applyFill="1" applyAlignment="1">
      <alignment horizontal="center" vertical="center"/>
    </xf>
    <xf numFmtId="2" fontId="0" fillId="6" borderId="117" xfId="0" applyNumberFormat="1" applyFill="1" applyBorder="1" applyAlignment="1">
      <alignment horizontal="center" vertical="center"/>
    </xf>
    <xf numFmtId="2" fontId="0" fillId="6" borderId="120" xfId="0" applyNumberFormat="1" applyFill="1" applyBorder="1" applyAlignment="1">
      <alignment horizontal="center" vertical="center"/>
    </xf>
    <xf numFmtId="2" fontId="0" fillId="6" borderId="118" xfId="0" applyNumberFormat="1" applyFill="1" applyBorder="1" applyAlignment="1">
      <alignment horizontal="center" vertical="center"/>
    </xf>
    <xf numFmtId="0" fontId="3" fillId="14" borderId="2" xfId="0" applyFont="1" applyFill="1" applyBorder="1" applyAlignment="1">
      <alignment horizontal="center" vertical="center" wrapText="1"/>
    </xf>
    <xf numFmtId="0" fontId="3" fillId="14" borderId="90" xfId="0" applyFont="1" applyFill="1" applyBorder="1" applyAlignment="1">
      <alignment vertical="center" wrapText="1"/>
    </xf>
    <xf numFmtId="0" fontId="0" fillId="14" borderId="90" xfId="0" applyFill="1" applyBorder="1" applyAlignment="1">
      <alignment horizontal="left" vertical="center"/>
    </xf>
    <xf numFmtId="0" fontId="0" fillId="14" borderId="89" xfId="0" applyFill="1" applyBorder="1" applyAlignment="1">
      <alignment horizontal="center" vertical="center" wrapText="1"/>
    </xf>
    <xf numFmtId="0" fontId="0" fillId="7" borderId="43" xfId="0" applyFill="1" applyBorder="1" applyAlignment="1">
      <alignment horizontal="center" vertical="center"/>
    </xf>
    <xf numFmtId="0" fontId="9" fillId="6" borderId="124" xfId="0" applyFont="1" applyFill="1" applyBorder="1" applyAlignment="1">
      <alignment horizontal="center"/>
    </xf>
    <xf numFmtId="0" fontId="9" fillId="6" borderId="125" xfId="0" applyFont="1" applyFill="1" applyBorder="1" applyAlignment="1">
      <alignment horizontal="center"/>
    </xf>
    <xf numFmtId="0" fontId="9" fillId="6" borderId="126" xfId="0" applyFont="1" applyFill="1" applyBorder="1" applyAlignment="1">
      <alignment horizontal="center"/>
    </xf>
    <xf numFmtId="0" fontId="1" fillId="2" borderId="17"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91"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96" xfId="0" applyFont="1" applyFill="1" applyBorder="1" applyAlignment="1">
      <alignment horizontal="center" vertical="center" wrapText="1"/>
    </xf>
    <xf numFmtId="0" fontId="1" fillId="2" borderId="97" xfId="0" applyFont="1" applyFill="1" applyBorder="1" applyAlignment="1">
      <alignment horizontal="center" vertical="center" wrapText="1"/>
    </xf>
    <xf numFmtId="0" fontId="1" fillId="2" borderId="98" xfId="0" applyFont="1" applyFill="1" applyBorder="1" applyAlignment="1">
      <alignment horizontal="center" vertical="center" wrapText="1"/>
    </xf>
    <xf numFmtId="0" fontId="1" fillId="2" borderId="22"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4" borderId="82" xfId="0" applyFont="1" applyFill="1" applyBorder="1" applyAlignment="1">
      <alignment horizontal="left" vertical="center" wrapText="1"/>
    </xf>
    <xf numFmtId="0" fontId="1" fillId="4" borderId="101" xfId="0" applyFont="1" applyFill="1" applyBorder="1" applyAlignment="1">
      <alignment horizontal="left" vertical="center" wrapText="1"/>
    </xf>
    <xf numFmtId="0" fontId="1" fillId="10" borderId="38" xfId="0" applyFont="1" applyFill="1" applyBorder="1" applyAlignment="1">
      <alignment horizontal="left" vertical="center" wrapText="1"/>
    </xf>
    <xf numFmtId="0" fontId="1" fillId="10" borderId="39" xfId="0" applyFont="1" applyFill="1" applyBorder="1" applyAlignment="1">
      <alignment horizontal="left" vertical="center" wrapText="1"/>
    </xf>
    <xf numFmtId="9" fontId="1" fillId="10" borderId="39" xfId="0" applyNumberFormat="1" applyFont="1" applyFill="1" applyBorder="1" applyAlignment="1">
      <alignment horizontal="left" vertical="center" wrapText="1"/>
    </xf>
    <xf numFmtId="0" fontId="1" fillId="10" borderId="40" xfId="0" applyFont="1" applyFill="1" applyBorder="1" applyAlignment="1">
      <alignment horizontal="left" vertical="center" wrapText="1"/>
    </xf>
    <xf numFmtId="0" fontId="1" fillId="10" borderId="119" xfId="0" applyFont="1" applyFill="1" applyBorder="1" applyAlignment="1">
      <alignment horizontal="left" vertical="center" wrapText="1"/>
    </xf>
    <xf numFmtId="0" fontId="1" fillId="10" borderId="41" xfId="0" applyFont="1" applyFill="1" applyBorder="1" applyAlignment="1">
      <alignment horizontal="left" vertical="center" wrapText="1"/>
    </xf>
    <xf numFmtId="0" fontId="1" fillId="10" borderId="14" xfId="0" applyFont="1" applyFill="1" applyBorder="1" applyAlignment="1">
      <alignment horizontal="left" vertical="center" wrapText="1"/>
    </xf>
    <xf numFmtId="0" fontId="1" fillId="5" borderId="4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1" fillId="14" borderId="89" xfId="0" applyFont="1" applyFill="1" applyBorder="1" applyAlignment="1">
      <alignment horizontal="left" vertical="center"/>
    </xf>
    <xf numFmtId="0" fontId="1" fillId="14" borderId="95" xfId="0" applyFont="1" applyFill="1" applyBorder="1" applyAlignment="1">
      <alignment horizontal="left" vertical="center" wrapText="1"/>
    </xf>
    <xf numFmtId="0" fontId="1" fillId="14" borderId="90" xfId="0" applyFont="1" applyFill="1" applyBorder="1" applyAlignment="1">
      <alignment horizontal="left" vertical="center"/>
    </xf>
    <xf numFmtId="0" fontId="1" fillId="14" borderId="91" xfId="0" applyFont="1" applyFill="1" applyBorder="1" applyAlignment="1">
      <alignment horizontal="left" vertical="center"/>
    </xf>
  </cellXfs>
  <cellStyles count="2">
    <cellStyle name="Normal" xfId="0" builtinId="0"/>
    <cellStyle name="Título"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8" Type="http://schemas.openxmlformats.org/officeDocument/2006/relationships/customXml" Target="../customXml/item3.xml"/><Relationship Id="rId12" Type="http://schemas.openxmlformats.org/officeDocument/2006/relationships/styles" Target="styles.xml"/><Relationship Id="rId17" Type="http://schemas.openxmlformats.org/officeDocument/2006/relationships/customXml" Target="../customXml/item2.xml"/><Relationship Id="rId16" Type="http://schemas.openxmlformats.org/officeDocument/2006/relationships/customXml" Target="../customXml/item1.xml"/><Relationship Id="rId1" Type="http://schemas.openxmlformats.org/officeDocument/2006/relationships/worksheet" Target="worksheets/sheet1.xml"/><Relationship Id="rId11" Type="http://schemas.openxmlformats.org/officeDocument/2006/relationships/theme" Target="theme/theme1.xml"/><Relationship Id="rId15" Type="http://schemas.openxmlformats.org/officeDocument/2006/relationships/calcChain" Target="calcChain.xml"/><Relationship Id="rId10" Type="http://customschemas.google.com/relationships/workbookmetadata" Target="metadata"/><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Iratxe Rubio" id="{8D5FB571-2F87-4A94-8A1D-617BDF84CBA3}" userId="S::irubio@mareirabizi.com::2813adc5-350a-42fb-83b4-9710a0818de4" providerId="AD"/>
  <person displayName="Haritz Ayarza Molinero" id="{0D7FAAB3-DB09-4612-84D3-A872296BAC91}" userId="S::haritz.ayarza@uvigo.gal::d7f98a6b-744d-441d-812e-79636c9b07ee"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R5" dT="2024-01-16T16:42:23.04" personId="{8D5FB571-2F87-4A94-8A1D-617BDF84CBA3}" id="{0C8FA568-606E-4B46-9CFE-FC009ED8A656}">
    <text>En esta celda insertar el número total de encuestas respondidas. Se realiza este control para ver cuál sería la puntuación máxima de una cofradía muy sostenible y la mínima de una muy insostenible.</text>
  </threadedComment>
  <threadedComment ref="AM8" dT="2024-01-16T16:43:20.45" personId="{8D5FB571-2F87-4A94-8A1D-617BDF84CBA3}" id="{27141691-F1C4-43DD-8620-C955B7B1660F}">
    <text>Se debe meter el dato de la AT en la casilla que corresponda (celdas grises).</text>
  </threadedComment>
  <threadedComment ref="L13" dT="2024-01-16T16:45:03.50" personId="{8D5FB571-2F87-4A94-8A1D-617BDF84CBA3}" id="{88758022-3B1C-46E5-826C-4022782D4F52}">
    <text>Estas casillas se  deben rellenar con el número de respuestas obtenidas en la encuesta.</text>
  </threadedComment>
  <threadedComment ref="U111" dT="2023-12-04T12:41:03.50" personId="{0D7FAAB3-DB09-4612-84D3-A872296BAC91}" id="{680AE562-A8FD-4E33-812B-AFA98942E456}">
    <text>Poner un 1 en la casilla que corresponda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B1297-DFCA-418D-AAEE-61511099592C}">
  <dimension ref="A1:SW1051"/>
  <sheetViews>
    <sheetView tabSelected="1" zoomScale="65" zoomScaleNormal="60" workbookViewId="0">
      <pane ySplit="7" topLeftCell="A23" activePane="bottomLeft" state="frozen"/>
      <selection pane="bottomLeft" activeCell="A7" sqref="A7:XFD7"/>
    </sheetView>
  </sheetViews>
  <sheetFormatPr defaultColWidth="14.42578125" defaultRowHeight="14.45"/>
  <cols>
    <col min="1" max="1" width="18.28515625" bestFit="1" customWidth="1"/>
    <col min="2" max="2" width="17.7109375" bestFit="1" customWidth="1"/>
    <col min="3" max="3" width="53.28515625" bestFit="1" customWidth="1"/>
    <col min="4" max="4" width="16.28515625" style="190" bestFit="1" customWidth="1"/>
    <col min="5" max="5" width="87.42578125" style="190" bestFit="1" customWidth="1"/>
    <col min="6" max="6" width="28.140625" style="190" bestFit="1" customWidth="1"/>
    <col min="7" max="7" width="41.5703125" customWidth="1"/>
    <col min="8" max="8" width="53.7109375" bestFit="1" customWidth="1"/>
    <col min="9" max="9" width="44.85546875" bestFit="1" customWidth="1"/>
    <col min="10" max="10" width="19.140625" style="99" bestFit="1" customWidth="1"/>
    <col min="11" max="11" width="14.42578125" style="83" customWidth="1"/>
    <col min="12" max="19" width="10.85546875" customWidth="1"/>
    <col min="20" max="20" width="10.85546875" style="83" customWidth="1"/>
    <col min="21" max="26" width="14.42578125" customWidth="1"/>
    <col min="27" max="28" width="10.85546875" customWidth="1"/>
    <col min="29" max="29" width="12" style="83" customWidth="1"/>
    <col min="30" max="35" width="14.42578125" customWidth="1"/>
    <col min="36" max="37" width="10.85546875" customWidth="1"/>
    <col min="38" max="38" width="10.85546875" style="83" customWidth="1"/>
    <col min="39" max="44" width="14.42578125" customWidth="1"/>
    <col min="45" max="46" width="10.85546875" customWidth="1"/>
    <col min="47" max="47" width="10.85546875" style="83" customWidth="1"/>
    <col min="48" max="48" width="29" bestFit="1" customWidth="1"/>
    <col min="58" max="58" width="36.5703125" bestFit="1" customWidth="1"/>
  </cols>
  <sheetData>
    <row r="1" spans="1:517" ht="31.9" thickBot="1">
      <c r="A1" s="293" t="s">
        <v>0</v>
      </c>
      <c r="B1" s="294"/>
      <c r="C1" s="294"/>
      <c r="D1" s="294"/>
      <c r="E1" s="294"/>
      <c r="F1" s="294"/>
      <c r="G1" s="294"/>
      <c r="H1" s="294"/>
      <c r="I1" s="294"/>
      <c r="J1" s="295"/>
      <c r="K1" s="293" t="s">
        <v>1</v>
      </c>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7" t="s">
        <v>2</v>
      </c>
      <c r="AW1" s="298"/>
      <c r="AX1" s="298"/>
      <c r="AY1" s="298"/>
      <c r="AZ1" s="298"/>
      <c r="BA1" s="298"/>
      <c r="BB1" s="298"/>
      <c r="BC1" s="298"/>
      <c r="BD1" s="298"/>
      <c r="BE1" s="298"/>
      <c r="BF1" s="298"/>
      <c r="BG1" s="298"/>
      <c r="BH1" s="298"/>
      <c r="BI1" s="298"/>
      <c r="BJ1" s="298"/>
      <c r="BK1" s="298"/>
      <c r="BL1" s="298"/>
    </row>
    <row r="2" spans="1:517" ht="15" customHeight="1">
      <c r="A2" s="374" t="s">
        <v>3</v>
      </c>
      <c r="B2" s="375"/>
      <c r="C2" s="375"/>
      <c r="D2" s="375"/>
      <c r="E2" s="375"/>
      <c r="F2" s="375"/>
      <c r="G2" s="375"/>
      <c r="H2" s="375"/>
      <c r="I2" s="375"/>
      <c r="J2" s="375"/>
      <c r="L2" s="299"/>
      <c r="M2" s="299"/>
      <c r="N2" s="299"/>
      <c r="O2" s="299"/>
      <c r="P2" s="299"/>
      <c r="Q2" s="299"/>
      <c r="R2" s="299"/>
      <c r="S2" s="299"/>
      <c r="U2" s="299"/>
      <c r="V2" s="299"/>
      <c r="W2" s="299"/>
      <c r="X2" s="299"/>
      <c r="Y2" s="299"/>
      <c r="Z2" s="299"/>
      <c r="AA2" s="19"/>
      <c r="AB2" s="19"/>
      <c r="AD2" s="299"/>
      <c r="AE2" s="299"/>
      <c r="AF2" s="299"/>
      <c r="AG2" s="299"/>
      <c r="AH2" s="299"/>
      <c r="AI2" s="299"/>
      <c r="AJ2" s="19"/>
      <c r="AK2" s="19"/>
      <c r="AM2" s="299"/>
      <c r="AN2" s="299"/>
      <c r="AO2" s="299"/>
      <c r="AP2" s="299"/>
      <c r="AQ2" s="299"/>
      <c r="AR2" s="299"/>
      <c r="AS2" s="19"/>
      <c r="AT2" s="19"/>
      <c r="AW2" s="299" t="s">
        <v>4</v>
      </c>
      <c r="AX2" s="299"/>
      <c r="AY2" s="299"/>
      <c r="AZ2" s="299"/>
      <c r="BA2" s="299"/>
      <c r="BB2" s="299"/>
      <c r="BG2" s="299" t="s">
        <v>5</v>
      </c>
      <c r="BH2" s="299"/>
      <c r="BI2" s="299"/>
      <c r="BJ2" s="299"/>
      <c r="BK2" s="299"/>
      <c r="BL2" s="299"/>
    </row>
    <row r="3" spans="1:517">
      <c r="A3" s="375"/>
      <c r="B3" s="375"/>
      <c r="C3" s="375"/>
      <c r="D3" s="375"/>
      <c r="E3" s="375"/>
      <c r="F3" s="375"/>
      <c r="G3" s="375"/>
      <c r="H3" s="375"/>
      <c r="I3" s="375"/>
      <c r="J3" s="375"/>
      <c r="L3" s="358" t="s">
        <v>6</v>
      </c>
      <c r="M3" s="359"/>
      <c r="N3" s="359"/>
      <c r="O3" s="359"/>
      <c r="P3" s="359"/>
      <c r="Q3" s="360"/>
      <c r="R3" s="357" t="s">
        <v>7</v>
      </c>
      <c r="S3" s="336"/>
      <c r="U3" s="358" t="s">
        <v>6</v>
      </c>
      <c r="V3" s="359"/>
      <c r="W3" s="359"/>
      <c r="X3" s="359"/>
      <c r="Y3" s="359"/>
      <c r="Z3" s="360"/>
      <c r="AA3" s="357" t="s">
        <v>7</v>
      </c>
      <c r="AB3" s="336"/>
      <c r="AD3" s="358" t="s">
        <v>6</v>
      </c>
      <c r="AE3" s="359"/>
      <c r="AF3" s="359"/>
      <c r="AG3" s="359"/>
      <c r="AH3" s="359"/>
      <c r="AI3" s="360"/>
      <c r="AJ3" s="357" t="s">
        <v>7</v>
      </c>
      <c r="AK3" s="336"/>
      <c r="AL3" s="85"/>
      <c r="AM3" s="358" t="s">
        <v>6</v>
      </c>
      <c r="AN3" s="359"/>
      <c r="AO3" s="359"/>
      <c r="AP3" s="359"/>
      <c r="AQ3" s="359"/>
      <c r="AR3" s="360"/>
      <c r="AS3" s="357" t="s">
        <v>7</v>
      </c>
      <c r="AT3" s="336"/>
      <c r="AU3" s="85"/>
      <c r="AW3" s="358" t="s">
        <v>6</v>
      </c>
      <c r="AX3" s="359"/>
      <c r="AY3" s="359"/>
      <c r="AZ3" s="359"/>
      <c r="BA3" s="359"/>
      <c r="BB3" s="360"/>
      <c r="BC3" s="357" t="s">
        <v>7</v>
      </c>
      <c r="BD3" s="336"/>
      <c r="BG3" s="358" t="s">
        <v>6</v>
      </c>
      <c r="BH3" s="359"/>
      <c r="BI3" s="359"/>
      <c r="BJ3" s="359"/>
      <c r="BK3" s="359"/>
      <c r="BL3" s="360"/>
    </row>
    <row r="4" spans="1:517" ht="15" thickBot="1">
      <c r="A4" s="375"/>
      <c r="B4" s="375"/>
      <c r="C4" s="375"/>
      <c r="D4" s="375"/>
      <c r="E4" s="375"/>
      <c r="F4" s="375"/>
      <c r="G4" s="375"/>
      <c r="H4" s="375"/>
      <c r="I4" s="375"/>
      <c r="J4" s="375"/>
      <c r="L4" s="356" t="s">
        <v>8</v>
      </c>
      <c r="M4" s="354"/>
      <c r="N4" s="354"/>
      <c r="O4" s="354" t="s">
        <v>9</v>
      </c>
      <c r="P4" s="354"/>
      <c r="Q4" s="355"/>
      <c r="R4" s="357"/>
      <c r="S4" s="336"/>
      <c r="U4" s="356" t="s">
        <v>8</v>
      </c>
      <c r="V4" s="354"/>
      <c r="W4" s="354"/>
      <c r="X4" s="387" t="s">
        <v>9</v>
      </c>
      <c r="Y4" s="387"/>
      <c r="Z4" s="387"/>
      <c r="AA4" s="388"/>
      <c r="AB4" s="389"/>
      <c r="AD4" s="356" t="s">
        <v>8</v>
      </c>
      <c r="AE4" s="354"/>
      <c r="AF4" s="354"/>
      <c r="AG4" s="387" t="s">
        <v>10</v>
      </c>
      <c r="AH4" s="387"/>
      <c r="AI4" s="387"/>
      <c r="AJ4" s="388"/>
      <c r="AK4" s="389"/>
      <c r="AL4" s="85"/>
      <c r="AM4" s="356" t="s">
        <v>8</v>
      </c>
      <c r="AN4" s="354"/>
      <c r="AO4" s="354"/>
      <c r="AP4" s="387" t="s">
        <v>9</v>
      </c>
      <c r="AQ4" s="387"/>
      <c r="AR4" s="387"/>
      <c r="AS4" s="388"/>
      <c r="AT4" s="389"/>
      <c r="AU4" s="85"/>
      <c r="AW4" s="356" t="s">
        <v>8</v>
      </c>
      <c r="AX4" s="354"/>
      <c r="AY4" s="354"/>
      <c r="AZ4" s="387" t="s">
        <v>9</v>
      </c>
      <c r="BA4" s="387"/>
      <c r="BB4" s="387"/>
      <c r="BC4" s="388"/>
      <c r="BD4" s="389"/>
      <c r="BG4" s="356" t="s">
        <v>8</v>
      </c>
      <c r="BH4" s="354"/>
      <c r="BI4" s="354"/>
      <c r="BJ4" s="387" t="s">
        <v>9</v>
      </c>
      <c r="BK4" s="387"/>
      <c r="BL4" s="387"/>
    </row>
    <row r="5" spans="1:517" ht="15" thickBot="1">
      <c r="A5" s="375"/>
      <c r="B5" s="375"/>
      <c r="C5" s="375"/>
      <c r="D5" s="375"/>
      <c r="E5" s="375"/>
      <c r="F5" s="375"/>
      <c r="G5" s="375"/>
      <c r="H5" s="375"/>
      <c r="I5" s="375"/>
      <c r="J5" s="375"/>
      <c r="L5" s="362"/>
      <c r="M5" s="363"/>
      <c r="N5" s="364"/>
      <c r="O5" s="362"/>
      <c r="P5" s="363"/>
      <c r="Q5" s="364"/>
      <c r="R5" s="365"/>
      <c r="S5" s="366"/>
      <c r="U5" s="337"/>
      <c r="V5" s="338"/>
      <c r="W5" s="339"/>
      <c r="X5" s="337"/>
      <c r="Y5" s="338"/>
      <c r="Z5" s="339"/>
      <c r="AA5" s="335"/>
      <c r="AB5" s="336"/>
      <c r="AD5" s="337"/>
      <c r="AE5" s="338"/>
      <c r="AF5" s="339"/>
      <c r="AG5" s="337"/>
      <c r="AH5" s="338"/>
      <c r="AI5" s="339"/>
      <c r="AJ5" s="335"/>
      <c r="AK5" s="336"/>
      <c r="AL5" s="85"/>
      <c r="AM5" s="337"/>
      <c r="AN5" s="338"/>
      <c r="AO5" s="339"/>
      <c r="AP5" s="337"/>
      <c r="AQ5" s="338"/>
      <c r="AR5" s="339"/>
      <c r="AS5" s="335"/>
      <c r="AT5" s="336"/>
      <c r="AU5" s="85"/>
      <c r="AW5" s="337"/>
      <c r="AX5" s="338"/>
      <c r="AY5" s="339"/>
      <c r="AZ5" s="337"/>
      <c r="BA5" s="338"/>
      <c r="BB5" s="339"/>
      <c r="BC5" s="335">
        <v>5</v>
      </c>
      <c r="BD5" s="336"/>
      <c r="BG5" s="581"/>
      <c r="BH5" s="582"/>
      <c r="BI5" s="583"/>
      <c r="BJ5" s="581"/>
      <c r="BK5" s="582"/>
      <c r="BL5" s="583"/>
    </row>
    <row r="6" spans="1:517" ht="15" customHeight="1" thickBot="1">
      <c r="A6" s="375"/>
      <c r="B6" s="375"/>
      <c r="C6" s="375"/>
      <c r="D6" s="375"/>
      <c r="E6" s="375"/>
      <c r="F6" s="375"/>
      <c r="G6" s="375"/>
      <c r="H6" s="375"/>
      <c r="I6" s="375"/>
      <c r="J6" s="375"/>
      <c r="L6" s="2" t="s">
        <v>11</v>
      </c>
      <c r="M6" s="3" t="s">
        <v>12</v>
      </c>
      <c r="N6" s="4" t="s">
        <v>13</v>
      </c>
      <c r="O6" s="2" t="s">
        <v>11</v>
      </c>
      <c r="P6" s="3" t="s">
        <v>12</v>
      </c>
      <c r="Q6" s="20" t="s">
        <v>13</v>
      </c>
      <c r="R6" s="24" t="s">
        <v>14</v>
      </c>
      <c r="S6" s="24" t="s">
        <v>15</v>
      </c>
      <c r="U6" s="2" t="s">
        <v>11</v>
      </c>
      <c r="V6" s="3" t="s">
        <v>12</v>
      </c>
      <c r="W6" s="4" t="s">
        <v>13</v>
      </c>
      <c r="X6" s="2" t="s">
        <v>11</v>
      </c>
      <c r="Y6" s="3" t="s">
        <v>12</v>
      </c>
      <c r="Z6" s="4" t="s">
        <v>13</v>
      </c>
      <c r="AA6" s="24" t="s">
        <v>14</v>
      </c>
      <c r="AB6" s="24" t="s">
        <v>15</v>
      </c>
      <c r="AD6" s="2" t="s">
        <v>11</v>
      </c>
      <c r="AE6" s="3" t="s">
        <v>12</v>
      </c>
      <c r="AF6" s="4" t="s">
        <v>13</v>
      </c>
      <c r="AG6" s="2" t="s">
        <v>11</v>
      </c>
      <c r="AH6" s="3" t="s">
        <v>12</v>
      </c>
      <c r="AI6" s="4" t="s">
        <v>13</v>
      </c>
      <c r="AJ6" s="24" t="s">
        <v>14</v>
      </c>
      <c r="AK6" s="24" t="s">
        <v>15</v>
      </c>
      <c r="AL6" s="85"/>
      <c r="AM6" s="2" t="s">
        <v>11</v>
      </c>
      <c r="AN6" s="3" t="s">
        <v>12</v>
      </c>
      <c r="AO6" s="4" t="s">
        <v>13</v>
      </c>
      <c r="AP6" s="2" t="s">
        <v>11</v>
      </c>
      <c r="AQ6" s="3" t="s">
        <v>12</v>
      </c>
      <c r="AR6" s="4" t="s">
        <v>13</v>
      </c>
      <c r="AS6" s="24" t="s">
        <v>14</v>
      </c>
      <c r="AT6" s="24" t="s">
        <v>15</v>
      </c>
      <c r="AU6" s="85"/>
      <c r="AW6" s="2" t="s">
        <v>11</v>
      </c>
      <c r="AX6" s="3" t="s">
        <v>12</v>
      </c>
      <c r="AY6" s="4" t="s">
        <v>13</v>
      </c>
      <c r="AZ6" s="2" t="s">
        <v>11</v>
      </c>
      <c r="BA6" s="3" t="s">
        <v>12</v>
      </c>
      <c r="BB6" s="4" t="s">
        <v>13</v>
      </c>
      <c r="BC6" s="24" t="s">
        <v>14</v>
      </c>
      <c r="BD6" s="24" t="s">
        <v>15</v>
      </c>
      <c r="BG6" s="2" t="s">
        <v>11</v>
      </c>
      <c r="BH6" s="3" t="s">
        <v>12</v>
      </c>
      <c r="BI6" s="4" t="s">
        <v>13</v>
      </c>
      <c r="BJ6" s="2" t="s">
        <v>11</v>
      </c>
      <c r="BK6" s="3" t="s">
        <v>12</v>
      </c>
      <c r="BL6" s="4" t="s">
        <v>13</v>
      </c>
    </row>
    <row r="7" spans="1:517" s="68" customFormat="1" ht="24" thickBot="1">
      <c r="A7" s="289" t="s">
        <v>16</v>
      </c>
      <c r="B7" s="290" t="s">
        <v>17</v>
      </c>
      <c r="C7" s="290" t="s">
        <v>18</v>
      </c>
      <c r="D7" s="290" t="s">
        <v>19</v>
      </c>
      <c r="E7" s="290" t="s">
        <v>20</v>
      </c>
      <c r="F7" s="290" t="s">
        <v>21</v>
      </c>
      <c r="G7" s="290" t="s">
        <v>22</v>
      </c>
      <c r="H7" s="290" t="s">
        <v>23</v>
      </c>
      <c r="I7" s="290" t="s">
        <v>24</v>
      </c>
      <c r="J7" s="291" t="s">
        <v>25</v>
      </c>
      <c r="K7" s="84"/>
      <c r="L7" s="252"/>
      <c r="M7" s="84"/>
      <c r="N7" s="253"/>
      <c r="O7" s="252"/>
      <c r="P7" s="84"/>
      <c r="Q7" s="84"/>
      <c r="R7" s="84"/>
      <c r="S7" s="84"/>
      <c r="T7" s="84"/>
      <c r="U7" s="252"/>
      <c r="V7" s="84"/>
      <c r="W7" s="253"/>
      <c r="X7" s="252"/>
      <c r="Y7" s="84"/>
      <c r="Z7" s="253"/>
      <c r="AA7" s="84"/>
      <c r="AB7" s="84"/>
      <c r="AC7" s="84"/>
      <c r="AD7" s="252"/>
      <c r="AE7" s="84"/>
      <c r="AF7" s="253"/>
      <c r="AG7" s="252"/>
      <c r="AH7" s="84"/>
      <c r="AI7" s="253"/>
      <c r="AJ7" s="84"/>
      <c r="AK7" s="84"/>
      <c r="AL7" s="84"/>
      <c r="AM7" s="252"/>
      <c r="AN7" s="84"/>
      <c r="AO7" s="253"/>
      <c r="AP7" s="252"/>
      <c r="AQ7" s="84"/>
      <c r="AR7" s="253"/>
      <c r="AS7" s="84"/>
      <c r="AT7" s="84"/>
      <c r="AU7" s="84"/>
      <c r="AV7" s="69" t="s">
        <v>26</v>
      </c>
      <c r="AW7" s="196" t="e">
        <f t="shared" ref="AW7:BD7" si="0">(AM8*$C$8)+(AM13*$C$13)+(AM16*$C$16)+(AM19*$C$19)+(AM23*$C$23)</f>
        <v>#DIV/0!</v>
      </c>
      <c r="AX7" s="196" t="e">
        <f t="shared" si="0"/>
        <v>#DIV/0!</v>
      </c>
      <c r="AY7" s="196" t="e">
        <f t="shared" si="0"/>
        <v>#DIV/0!</v>
      </c>
      <c r="AZ7" s="196" t="e">
        <f t="shared" si="0"/>
        <v>#DIV/0!</v>
      </c>
      <c r="BA7" s="196" t="e">
        <f t="shared" si="0"/>
        <v>#DIV/0!</v>
      </c>
      <c r="BB7" s="197" t="e">
        <f t="shared" si="0"/>
        <v>#DIV/0!</v>
      </c>
      <c r="BC7" s="174" t="e">
        <f t="shared" si="0"/>
        <v>#DIV/0!</v>
      </c>
      <c r="BD7" s="27" t="e">
        <f t="shared" si="0"/>
        <v>#DIV/0!</v>
      </c>
      <c r="BE7" s="276"/>
      <c r="BF7" s="165" t="s">
        <v>27</v>
      </c>
      <c r="BG7" s="218" t="e">
        <f t="shared" ref="BG7:BL7" si="1">(AW7-$BC$7)/($BD$7-$BC$7)</f>
        <v>#DIV/0!</v>
      </c>
      <c r="BH7" s="217" t="e">
        <f t="shared" si="1"/>
        <v>#DIV/0!</v>
      </c>
      <c r="BI7" s="219" t="e">
        <f t="shared" si="1"/>
        <v>#DIV/0!</v>
      </c>
      <c r="BJ7" s="218" t="e">
        <f t="shared" si="1"/>
        <v>#DIV/0!</v>
      </c>
      <c r="BK7" s="217" t="e">
        <f t="shared" si="1"/>
        <v>#DIV/0!</v>
      </c>
      <c r="BL7" s="219" t="e">
        <f t="shared" si="1"/>
        <v>#DIV/0!</v>
      </c>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row>
    <row r="8" spans="1:517" ht="31.5" customHeight="1">
      <c r="A8" s="376" t="s">
        <v>26</v>
      </c>
      <c r="B8" s="377" t="s">
        <v>28</v>
      </c>
      <c r="C8" s="379">
        <v>0.3</v>
      </c>
      <c r="D8" s="382" t="s">
        <v>29</v>
      </c>
      <c r="E8" s="584" t="s">
        <v>30</v>
      </c>
      <c r="F8" s="383" t="s">
        <v>31</v>
      </c>
      <c r="G8" s="585"/>
      <c r="H8" s="369">
        <v>1</v>
      </c>
      <c r="I8" s="586"/>
      <c r="J8" s="344" t="s">
        <v>32</v>
      </c>
      <c r="L8" s="254"/>
      <c r="M8" s="134"/>
      <c r="N8" s="255"/>
      <c r="O8" s="254"/>
      <c r="P8" s="134"/>
      <c r="Q8" s="256"/>
      <c r="R8" s="257"/>
      <c r="S8" s="255"/>
      <c r="U8" s="254"/>
      <c r="V8" s="134"/>
      <c r="W8" s="255"/>
      <c r="X8" s="254"/>
      <c r="Y8" s="134"/>
      <c r="Z8" s="255"/>
      <c r="AA8" s="268"/>
      <c r="AB8" s="269"/>
      <c r="AD8" s="393"/>
      <c r="AE8" s="393"/>
      <c r="AF8" s="393"/>
      <c r="AG8" s="393"/>
      <c r="AH8" s="393"/>
      <c r="AI8" s="393"/>
      <c r="AJ8" s="394"/>
      <c r="AK8" s="394"/>
      <c r="AL8" s="86"/>
      <c r="AM8" s="390"/>
      <c r="AN8" s="390"/>
      <c r="AO8" s="390"/>
      <c r="AP8" s="390"/>
      <c r="AQ8" s="390"/>
      <c r="AR8" s="390"/>
      <c r="AS8" s="479">
        <v>-1</v>
      </c>
      <c r="AT8" s="311">
        <v>1</v>
      </c>
      <c r="AU8" s="86"/>
      <c r="AV8" s="70" t="s">
        <v>33</v>
      </c>
      <c r="AW8" s="198" t="e">
        <f t="shared" ref="AW8:BD8" si="2">(AM29*$C29)+(AM32*$C32)+(AM39*$C39)+(AM43*$C43)+(AM50*$C50)</f>
        <v>#DIV/0!</v>
      </c>
      <c r="AX8" s="198" t="e">
        <f t="shared" si="2"/>
        <v>#DIV/0!</v>
      </c>
      <c r="AY8" s="198" t="e">
        <f t="shared" si="2"/>
        <v>#DIV/0!</v>
      </c>
      <c r="AZ8" s="198" t="e">
        <f t="shared" si="2"/>
        <v>#DIV/0!</v>
      </c>
      <c r="BA8" s="198" t="e">
        <f t="shared" si="2"/>
        <v>#DIV/0!</v>
      </c>
      <c r="BB8" s="199" t="e">
        <f t="shared" si="2"/>
        <v>#DIV/0!</v>
      </c>
      <c r="BC8" s="175" t="e">
        <f t="shared" si="2"/>
        <v>#DIV/0!</v>
      </c>
      <c r="BD8" s="164" t="e">
        <f t="shared" si="2"/>
        <v>#DIV/0!</v>
      </c>
      <c r="BF8" s="166" t="s">
        <v>34</v>
      </c>
      <c r="BG8" s="218" t="e">
        <f t="shared" ref="BG8:BL8" si="3">(AW8-$BC$8)/($BD$8-$BC$8)</f>
        <v>#DIV/0!</v>
      </c>
      <c r="BH8" s="217" t="e">
        <f t="shared" si="3"/>
        <v>#DIV/0!</v>
      </c>
      <c r="BI8" s="219" t="e">
        <f t="shared" si="3"/>
        <v>#DIV/0!</v>
      </c>
      <c r="BJ8" s="218" t="e">
        <f t="shared" si="3"/>
        <v>#DIV/0!</v>
      </c>
      <c r="BK8" s="217" t="e">
        <f t="shared" si="3"/>
        <v>#DIV/0!</v>
      </c>
      <c r="BL8" s="219" t="e">
        <f t="shared" si="3"/>
        <v>#DIV/0!</v>
      </c>
    </row>
    <row r="9" spans="1:517" ht="31.5" customHeight="1">
      <c r="A9" s="376"/>
      <c r="B9" s="377"/>
      <c r="C9" s="380"/>
      <c r="D9" s="352"/>
      <c r="E9" s="352"/>
      <c r="F9" s="384"/>
      <c r="G9" s="367"/>
      <c r="H9" s="370"/>
      <c r="I9" s="372"/>
      <c r="J9" s="344"/>
      <c r="L9" s="258"/>
      <c r="M9" s="259"/>
      <c r="N9" s="260"/>
      <c r="O9" s="258"/>
      <c r="P9" s="259"/>
      <c r="Q9" s="261"/>
      <c r="R9" s="262"/>
      <c r="S9" s="260"/>
      <c r="U9" s="258"/>
      <c r="V9" s="259"/>
      <c r="W9" s="260"/>
      <c r="X9" s="258"/>
      <c r="Y9" s="259"/>
      <c r="Z9" s="260"/>
      <c r="AA9" s="262"/>
      <c r="AB9" s="270"/>
      <c r="AD9" s="349"/>
      <c r="AE9" s="349"/>
      <c r="AF9" s="349"/>
      <c r="AG9" s="349"/>
      <c r="AH9" s="349"/>
      <c r="AI9" s="349"/>
      <c r="AJ9" s="395"/>
      <c r="AK9" s="395"/>
      <c r="AL9" s="86"/>
      <c r="AM9" s="391"/>
      <c r="AN9" s="391"/>
      <c r="AO9" s="391"/>
      <c r="AP9" s="391"/>
      <c r="AQ9" s="391"/>
      <c r="AR9" s="391"/>
      <c r="AS9" s="407"/>
      <c r="AT9" s="315"/>
      <c r="AU9" s="86"/>
      <c r="AV9" s="71" t="s">
        <v>35</v>
      </c>
      <c r="AW9" s="198" t="e">
        <f t="shared" ref="AW9:BD9" si="4">(AM55*$C55)+(AM61*$C61)+(AM71*$C71)+(AM76*$C76)+(AM81*$C81)</f>
        <v>#DIV/0!</v>
      </c>
      <c r="AX9" s="198" t="e">
        <f t="shared" si="4"/>
        <v>#DIV/0!</v>
      </c>
      <c r="AY9" s="198" t="e">
        <f t="shared" si="4"/>
        <v>#DIV/0!</v>
      </c>
      <c r="AZ9" s="198" t="e">
        <f t="shared" si="4"/>
        <v>#DIV/0!</v>
      </c>
      <c r="BA9" s="198" t="e">
        <f t="shared" si="4"/>
        <v>#DIV/0!</v>
      </c>
      <c r="BB9" s="199" t="e">
        <f t="shared" si="4"/>
        <v>#DIV/0!</v>
      </c>
      <c r="BC9" s="175" t="e">
        <f t="shared" si="4"/>
        <v>#DIV/0!</v>
      </c>
      <c r="BD9" s="164" t="e">
        <f t="shared" si="4"/>
        <v>#DIV/0!</v>
      </c>
      <c r="BF9" s="119" t="s">
        <v>36</v>
      </c>
      <c r="BG9" s="218" t="e">
        <f t="shared" ref="BG9:BL9" si="5">(AW9-$BC$9)/($BD$9-$BC$9)</f>
        <v>#DIV/0!</v>
      </c>
      <c r="BH9" s="217" t="e">
        <f t="shared" si="5"/>
        <v>#DIV/0!</v>
      </c>
      <c r="BI9" s="219" t="e">
        <f t="shared" si="5"/>
        <v>#DIV/0!</v>
      </c>
      <c r="BJ9" s="218" t="e">
        <f t="shared" si="5"/>
        <v>#DIV/0!</v>
      </c>
      <c r="BK9" s="217" t="e">
        <f t="shared" si="5"/>
        <v>#DIV/0!</v>
      </c>
      <c r="BL9" s="219" t="e">
        <f t="shared" si="5"/>
        <v>#DIV/0!</v>
      </c>
    </row>
    <row r="10" spans="1:517" ht="31.5" customHeight="1" thickBot="1">
      <c r="A10" s="376"/>
      <c r="B10" s="377"/>
      <c r="C10" s="380"/>
      <c r="D10" s="352"/>
      <c r="E10" s="352"/>
      <c r="F10" s="384"/>
      <c r="G10" s="367"/>
      <c r="H10" s="370"/>
      <c r="I10" s="372"/>
      <c r="J10" s="344"/>
      <c r="L10" s="258"/>
      <c r="M10" s="259"/>
      <c r="N10" s="260"/>
      <c r="O10" s="258"/>
      <c r="P10" s="259"/>
      <c r="Q10" s="261"/>
      <c r="R10" s="262"/>
      <c r="S10" s="260"/>
      <c r="U10" s="258"/>
      <c r="V10" s="259"/>
      <c r="W10" s="260"/>
      <c r="X10" s="258"/>
      <c r="Y10" s="259"/>
      <c r="Z10" s="260"/>
      <c r="AA10" s="262"/>
      <c r="AB10" s="270"/>
      <c r="AD10" s="349"/>
      <c r="AE10" s="349"/>
      <c r="AF10" s="349"/>
      <c r="AG10" s="349"/>
      <c r="AH10" s="349"/>
      <c r="AI10" s="349"/>
      <c r="AJ10" s="395"/>
      <c r="AK10" s="395"/>
      <c r="AL10" s="86"/>
      <c r="AM10" s="391"/>
      <c r="AN10" s="391"/>
      <c r="AO10" s="391"/>
      <c r="AP10" s="391"/>
      <c r="AQ10" s="391"/>
      <c r="AR10" s="391"/>
      <c r="AS10" s="407"/>
      <c r="AT10" s="315"/>
      <c r="AU10" s="86"/>
      <c r="AV10" s="120" t="s">
        <v>37</v>
      </c>
      <c r="AW10" s="200" t="e">
        <f t="shared" ref="AW10:BD10" si="6">(AM92*$C$92)+(AM97*$C$97)+(AM107*$C$107)+(AM111*$C$111)</f>
        <v>#DIV/0!</v>
      </c>
      <c r="AX10" s="200" t="e">
        <f t="shared" si="6"/>
        <v>#DIV/0!</v>
      </c>
      <c r="AY10" s="200" t="e">
        <f t="shared" si="6"/>
        <v>#DIV/0!</v>
      </c>
      <c r="AZ10" s="200" t="e">
        <f t="shared" si="6"/>
        <v>#DIV/0!</v>
      </c>
      <c r="BA10" s="200" t="e">
        <f t="shared" si="6"/>
        <v>#DIV/0!</v>
      </c>
      <c r="BB10" s="201" t="e">
        <f t="shared" si="6"/>
        <v>#DIV/0!</v>
      </c>
      <c r="BC10" s="175" t="e">
        <f t="shared" si="6"/>
        <v>#DIV/0!</v>
      </c>
      <c r="BD10" s="164" t="e">
        <f t="shared" si="6"/>
        <v>#DIV/0!</v>
      </c>
      <c r="BF10" s="167" t="s">
        <v>38</v>
      </c>
      <c r="BG10" s="218" t="e">
        <f t="shared" ref="BG10:BL10" si="7">(AW10-$BC$10)/($BD$10-$BC$10)</f>
        <v>#DIV/0!</v>
      </c>
      <c r="BH10" s="217" t="e">
        <f t="shared" si="7"/>
        <v>#DIV/0!</v>
      </c>
      <c r="BI10" s="219" t="e">
        <f t="shared" si="7"/>
        <v>#DIV/0!</v>
      </c>
      <c r="BJ10" s="218" t="e">
        <f t="shared" si="7"/>
        <v>#DIV/0!</v>
      </c>
      <c r="BK10" s="217" t="e">
        <f t="shared" si="7"/>
        <v>#DIV/0!</v>
      </c>
      <c r="BL10" s="219" t="e">
        <f t="shared" si="7"/>
        <v>#DIV/0!</v>
      </c>
    </row>
    <row r="11" spans="1:517" ht="31.5" customHeight="1" thickBot="1">
      <c r="A11" s="376"/>
      <c r="B11" s="377"/>
      <c r="C11" s="380"/>
      <c r="D11" s="352"/>
      <c r="E11" s="352"/>
      <c r="F11" s="384"/>
      <c r="G11" s="367"/>
      <c r="H11" s="370"/>
      <c r="I11" s="372"/>
      <c r="J11" s="344"/>
      <c r="L11" s="258"/>
      <c r="M11" s="259"/>
      <c r="N11" s="260"/>
      <c r="O11" s="258"/>
      <c r="P11" s="259"/>
      <c r="Q11" s="261"/>
      <c r="R11" s="262"/>
      <c r="S11" s="260"/>
      <c r="U11" s="258"/>
      <c r="V11" s="259"/>
      <c r="W11" s="260"/>
      <c r="X11" s="258"/>
      <c r="Y11" s="259"/>
      <c r="Z11" s="260"/>
      <c r="AA11" s="262"/>
      <c r="AB11" s="270"/>
      <c r="AD11" s="349"/>
      <c r="AE11" s="349"/>
      <c r="AF11" s="349"/>
      <c r="AG11" s="349"/>
      <c r="AH11" s="349"/>
      <c r="AI11" s="349"/>
      <c r="AJ11" s="395"/>
      <c r="AK11" s="395"/>
      <c r="AL11" s="86"/>
      <c r="AM11" s="391"/>
      <c r="AN11" s="391"/>
      <c r="AO11" s="391"/>
      <c r="AP11" s="391"/>
      <c r="AQ11" s="391"/>
      <c r="AR11" s="391"/>
      <c r="AS11" s="407"/>
      <c r="AT11" s="315"/>
      <c r="AU11" s="86"/>
      <c r="BF11" s="216" t="s">
        <v>39</v>
      </c>
      <c r="BG11" s="220" t="e">
        <f t="shared" ref="BG11:BL11" si="8">AVERAGE(BG7:BG10)</f>
        <v>#DIV/0!</v>
      </c>
      <c r="BH11" s="221" t="e">
        <f t="shared" si="8"/>
        <v>#DIV/0!</v>
      </c>
      <c r="BI11" s="222" t="e">
        <f t="shared" si="8"/>
        <v>#DIV/0!</v>
      </c>
      <c r="BJ11" s="220" t="e">
        <f t="shared" si="8"/>
        <v>#DIV/0!</v>
      </c>
      <c r="BK11" s="221" t="e">
        <f t="shared" si="8"/>
        <v>#DIV/0!</v>
      </c>
      <c r="BL11" s="222" t="e">
        <f t="shared" si="8"/>
        <v>#DIV/0!</v>
      </c>
    </row>
    <row r="12" spans="1:517" ht="26.25" customHeight="1" thickBot="1">
      <c r="A12" s="376"/>
      <c r="B12" s="378"/>
      <c r="C12" s="381"/>
      <c r="D12" s="353"/>
      <c r="E12" s="353"/>
      <c r="F12" s="385"/>
      <c r="G12" s="368"/>
      <c r="H12" s="371"/>
      <c r="I12" s="372"/>
      <c r="J12" s="373"/>
      <c r="L12" s="263"/>
      <c r="M12" s="264"/>
      <c r="N12" s="265"/>
      <c r="O12" s="263"/>
      <c r="P12" s="264"/>
      <c r="Q12" s="266"/>
      <c r="R12" s="267"/>
      <c r="S12" s="265"/>
      <c r="U12" s="263"/>
      <c r="V12" s="264"/>
      <c r="W12" s="265"/>
      <c r="X12" s="263"/>
      <c r="Y12" s="264"/>
      <c r="Z12" s="265"/>
      <c r="AA12" s="271"/>
      <c r="AB12" s="272"/>
      <c r="AD12" s="350"/>
      <c r="AE12" s="350"/>
      <c r="AF12" s="350"/>
      <c r="AG12" s="350"/>
      <c r="AH12" s="350"/>
      <c r="AI12" s="350"/>
      <c r="AJ12" s="396"/>
      <c r="AK12" s="396"/>
      <c r="AL12" s="86"/>
      <c r="AM12" s="392"/>
      <c r="AN12" s="392"/>
      <c r="AO12" s="392"/>
      <c r="AP12" s="392"/>
      <c r="AQ12" s="392"/>
      <c r="AR12" s="392"/>
      <c r="AS12" s="408"/>
      <c r="AT12" s="316"/>
      <c r="AU12" s="86"/>
      <c r="BE12" s="118"/>
    </row>
    <row r="13" spans="1:517" ht="24.75" customHeight="1">
      <c r="A13" s="376"/>
      <c r="B13" s="386" t="s">
        <v>40</v>
      </c>
      <c r="C13" s="397">
        <v>0.1</v>
      </c>
      <c r="D13" s="398" t="s">
        <v>41</v>
      </c>
      <c r="E13" s="398" t="s">
        <v>42</v>
      </c>
      <c r="F13" s="399" t="s">
        <v>43</v>
      </c>
      <c r="G13" s="351" t="s">
        <v>44</v>
      </c>
      <c r="H13" s="340">
        <v>1</v>
      </c>
      <c r="I13" s="587" t="s">
        <v>45</v>
      </c>
      <c r="J13" s="101">
        <v>-1</v>
      </c>
      <c r="L13" s="225"/>
      <c r="M13" s="226"/>
      <c r="N13" s="227"/>
      <c r="O13" s="225"/>
      <c r="P13" s="226"/>
      <c r="Q13" s="227"/>
      <c r="R13" s="36">
        <f>$R$5</f>
        <v>0</v>
      </c>
      <c r="S13" s="37">
        <v>0</v>
      </c>
      <c r="U13" s="13" t="e">
        <f>L13/$L$5</f>
        <v>#DIV/0!</v>
      </c>
      <c r="V13" s="14" t="e">
        <f t="shared" ref="V13:W15" si="9">M13/$L$5</f>
        <v>#DIV/0!</v>
      </c>
      <c r="W13" s="15" t="e">
        <f t="shared" si="9"/>
        <v>#DIV/0!</v>
      </c>
      <c r="X13" s="13" t="e">
        <f>O13/$O$5</f>
        <v>#DIV/0!</v>
      </c>
      <c r="Y13" s="14" t="e">
        <f t="shared" ref="Y13:Z15" si="10">P13/$O$5</f>
        <v>#DIV/0!</v>
      </c>
      <c r="Z13" s="15" t="e">
        <f t="shared" si="10"/>
        <v>#DIV/0!</v>
      </c>
      <c r="AA13" s="36" t="e">
        <f t="shared" ref="AA13:AB15" si="11">R13/$R$5</f>
        <v>#DIV/0!</v>
      </c>
      <c r="AB13" s="37" t="e">
        <f t="shared" si="11"/>
        <v>#DIV/0!</v>
      </c>
      <c r="AD13" s="326" t="e">
        <f>(U13*$J13)+(U14*$J14)+(U15*$J15)</f>
        <v>#DIV/0!</v>
      </c>
      <c r="AE13" s="326" t="e">
        <f t="shared" ref="AE13:AK13" si="12">(V13*$J13)+(V14*$J14)+(V15*$J15)</f>
        <v>#DIV/0!</v>
      </c>
      <c r="AF13" s="326" t="e">
        <f t="shared" si="12"/>
        <v>#DIV/0!</v>
      </c>
      <c r="AG13" s="326" t="e">
        <f t="shared" si="12"/>
        <v>#DIV/0!</v>
      </c>
      <c r="AH13" s="326" t="e">
        <f t="shared" si="12"/>
        <v>#DIV/0!</v>
      </c>
      <c r="AI13" s="326" t="e">
        <f t="shared" si="12"/>
        <v>#DIV/0!</v>
      </c>
      <c r="AJ13" s="406" t="e">
        <f t="shared" si="12"/>
        <v>#DIV/0!</v>
      </c>
      <c r="AK13" s="409" t="e">
        <f t="shared" si="12"/>
        <v>#DIV/0!</v>
      </c>
      <c r="AL13" s="86"/>
      <c r="AM13" s="326" t="e">
        <f t="shared" ref="AM13:AT13" si="13">AD13*$H13</f>
        <v>#DIV/0!</v>
      </c>
      <c r="AN13" s="326" t="e">
        <f t="shared" si="13"/>
        <v>#DIV/0!</v>
      </c>
      <c r="AO13" s="326" t="e">
        <f t="shared" si="13"/>
        <v>#DIV/0!</v>
      </c>
      <c r="AP13" s="326" t="e">
        <f t="shared" si="13"/>
        <v>#DIV/0!</v>
      </c>
      <c r="AQ13" s="326" t="e">
        <f t="shared" si="13"/>
        <v>#DIV/0!</v>
      </c>
      <c r="AR13" s="326" t="e">
        <f t="shared" si="13"/>
        <v>#DIV/0!</v>
      </c>
      <c r="AS13" s="412" t="e">
        <f t="shared" si="13"/>
        <v>#DIV/0!</v>
      </c>
      <c r="AT13" s="412" t="e">
        <f t="shared" si="13"/>
        <v>#DIV/0!</v>
      </c>
      <c r="AU13" s="86"/>
      <c r="BG13" s="82"/>
      <c r="BH13" s="82"/>
      <c r="BI13" s="82"/>
      <c r="BJ13" s="82"/>
      <c r="BK13" s="82"/>
      <c r="BL13" s="82"/>
    </row>
    <row r="14" spans="1:517" ht="24.75" customHeight="1">
      <c r="A14" s="376"/>
      <c r="B14" s="377"/>
      <c r="C14" s="380"/>
      <c r="D14" s="352"/>
      <c r="E14" s="352"/>
      <c r="F14" s="384"/>
      <c r="G14" s="352"/>
      <c r="H14" s="341"/>
      <c r="I14" s="588" t="s">
        <v>46</v>
      </c>
      <c r="J14" s="101">
        <v>-0.5</v>
      </c>
      <c r="L14" s="228"/>
      <c r="M14" s="229"/>
      <c r="N14" s="230"/>
      <c r="O14" s="228"/>
      <c r="P14" s="229"/>
      <c r="Q14" s="230"/>
      <c r="R14" s="28">
        <v>0</v>
      </c>
      <c r="S14" s="77">
        <v>0</v>
      </c>
      <c r="U14" s="5" t="e">
        <f>L14/$L$5</f>
        <v>#DIV/0!</v>
      </c>
      <c r="V14" s="1" t="e">
        <f t="shared" si="9"/>
        <v>#DIV/0!</v>
      </c>
      <c r="W14" s="6" t="e">
        <f t="shared" si="9"/>
        <v>#DIV/0!</v>
      </c>
      <c r="X14" s="5" t="e">
        <f t="shared" ref="X14:X15" si="14">O14/$O$5</f>
        <v>#DIV/0!</v>
      </c>
      <c r="Y14" s="1" t="e">
        <f t="shared" si="10"/>
        <v>#DIV/0!</v>
      </c>
      <c r="Z14" s="6" t="e">
        <f t="shared" si="10"/>
        <v>#DIV/0!</v>
      </c>
      <c r="AA14" s="28" t="e">
        <f t="shared" si="11"/>
        <v>#DIV/0!</v>
      </c>
      <c r="AB14" s="77" t="e">
        <f t="shared" si="11"/>
        <v>#DIV/0!</v>
      </c>
      <c r="AD14" s="327"/>
      <c r="AE14" s="327"/>
      <c r="AF14" s="327"/>
      <c r="AG14" s="327"/>
      <c r="AH14" s="327"/>
      <c r="AI14" s="327"/>
      <c r="AJ14" s="407"/>
      <c r="AK14" s="315"/>
      <c r="AL14" s="86"/>
      <c r="AM14" s="327"/>
      <c r="AN14" s="327"/>
      <c r="AO14" s="327"/>
      <c r="AP14" s="327"/>
      <c r="AQ14" s="327"/>
      <c r="AR14" s="327"/>
      <c r="AS14" s="413"/>
      <c r="AT14" s="413"/>
      <c r="AU14" s="86"/>
    </row>
    <row r="15" spans="1:517" ht="24.6" customHeight="1" thickBot="1">
      <c r="A15" s="376"/>
      <c r="B15" s="378"/>
      <c r="C15" s="381"/>
      <c r="D15" s="353"/>
      <c r="E15" s="353"/>
      <c r="F15" s="385"/>
      <c r="G15" s="353"/>
      <c r="H15" s="342"/>
      <c r="I15" s="589" t="s">
        <v>47</v>
      </c>
      <c r="J15" s="101">
        <v>0</v>
      </c>
      <c r="L15" s="231"/>
      <c r="M15" s="232"/>
      <c r="N15" s="233"/>
      <c r="O15" s="231"/>
      <c r="P15" s="232"/>
      <c r="Q15" s="233"/>
      <c r="R15" s="38">
        <v>0</v>
      </c>
      <c r="S15" s="39">
        <f>$R$5</f>
        <v>0</v>
      </c>
      <c r="U15" s="16" t="e">
        <f>L15/$L$5</f>
        <v>#DIV/0!</v>
      </c>
      <c r="V15" s="17" t="e">
        <f t="shared" si="9"/>
        <v>#DIV/0!</v>
      </c>
      <c r="W15" s="18" t="e">
        <f t="shared" si="9"/>
        <v>#DIV/0!</v>
      </c>
      <c r="X15" s="16" t="e">
        <f t="shared" si="14"/>
        <v>#DIV/0!</v>
      </c>
      <c r="Y15" s="17" t="e">
        <f t="shared" si="10"/>
        <v>#DIV/0!</v>
      </c>
      <c r="Z15" s="18" t="e">
        <f t="shared" si="10"/>
        <v>#DIV/0!</v>
      </c>
      <c r="AA15" s="38" t="e">
        <f t="shared" si="11"/>
        <v>#DIV/0!</v>
      </c>
      <c r="AB15" s="39" t="e">
        <f t="shared" si="11"/>
        <v>#DIV/0!</v>
      </c>
      <c r="AD15" s="345"/>
      <c r="AE15" s="345"/>
      <c r="AF15" s="345"/>
      <c r="AG15" s="345"/>
      <c r="AH15" s="345"/>
      <c r="AI15" s="345"/>
      <c r="AJ15" s="408"/>
      <c r="AK15" s="316"/>
      <c r="AL15" s="86"/>
      <c r="AM15" s="345"/>
      <c r="AN15" s="345"/>
      <c r="AO15" s="345"/>
      <c r="AP15" s="345"/>
      <c r="AQ15" s="345"/>
      <c r="AR15" s="345"/>
      <c r="AS15" s="414"/>
      <c r="AT15" s="414"/>
      <c r="AU15" s="86"/>
      <c r="AV15" s="72"/>
    </row>
    <row r="16" spans="1:517" ht="24.75" customHeight="1">
      <c r="A16" s="376"/>
      <c r="B16" s="386" t="s">
        <v>48</v>
      </c>
      <c r="C16" s="397">
        <v>0.4</v>
      </c>
      <c r="D16" s="400" t="s">
        <v>49</v>
      </c>
      <c r="E16" s="403" t="s">
        <v>50</v>
      </c>
      <c r="F16" s="400" t="s">
        <v>51</v>
      </c>
      <c r="G16" s="351"/>
      <c r="H16" s="340">
        <v>1</v>
      </c>
      <c r="I16" s="590"/>
      <c r="J16" s="343" t="s">
        <v>32</v>
      </c>
      <c r="L16" s="254"/>
      <c r="M16" s="134"/>
      <c r="N16" s="255"/>
      <c r="O16" s="254"/>
      <c r="P16" s="134"/>
      <c r="Q16" s="256"/>
      <c r="R16" s="257"/>
      <c r="S16" s="255"/>
      <c r="U16" s="273"/>
      <c r="V16" s="134"/>
      <c r="W16" s="255"/>
      <c r="X16" s="254"/>
      <c r="Y16" s="134"/>
      <c r="Z16" s="256"/>
      <c r="AA16" s="268"/>
      <c r="AB16" s="269"/>
      <c r="AD16" s="348"/>
      <c r="AE16" s="348"/>
      <c r="AF16" s="348"/>
      <c r="AG16" s="348"/>
      <c r="AH16" s="348"/>
      <c r="AI16" s="348"/>
      <c r="AJ16" s="418"/>
      <c r="AK16" s="421"/>
      <c r="AL16" s="86"/>
      <c r="AM16" s="424"/>
      <c r="AN16" s="424"/>
      <c r="AO16" s="424"/>
      <c r="AP16" s="415"/>
      <c r="AQ16" s="415"/>
      <c r="AR16" s="415"/>
      <c r="AS16" s="406">
        <v>-1</v>
      </c>
      <c r="AT16" s="409">
        <v>1</v>
      </c>
      <c r="AU16" s="86"/>
      <c r="BF16" s="72"/>
      <c r="BG16" s="299" t="s">
        <v>52</v>
      </c>
      <c r="BH16" s="299"/>
      <c r="BI16" s="299" t="s">
        <v>53</v>
      </c>
      <c r="BJ16" s="299"/>
      <c r="BK16" s="299" t="s">
        <v>54</v>
      </c>
      <c r="BL16" s="299"/>
    </row>
    <row r="17" spans="1:64" ht="24.75" customHeight="1">
      <c r="A17" s="376"/>
      <c r="B17" s="377"/>
      <c r="C17" s="380"/>
      <c r="D17" s="401"/>
      <c r="E17" s="404"/>
      <c r="F17" s="401"/>
      <c r="G17" s="352"/>
      <c r="H17" s="341"/>
      <c r="I17" s="591"/>
      <c r="J17" s="344"/>
      <c r="L17" s="258"/>
      <c r="M17" s="259"/>
      <c r="N17" s="260"/>
      <c r="O17" s="258"/>
      <c r="P17" s="259"/>
      <c r="Q17" s="261"/>
      <c r="R17" s="262"/>
      <c r="S17" s="260"/>
      <c r="U17" s="274"/>
      <c r="V17" s="259"/>
      <c r="W17" s="260"/>
      <c r="X17" s="258"/>
      <c r="Y17" s="259"/>
      <c r="Z17" s="261"/>
      <c r="AA17" s="262"/>
      <c r="AB17" s="270"/>
      <c r="AD17" s="349"/>
      <c r="AE17" s="349"/>
      <c r="AF17" s="349"/>
      <c r="AG17" s="349"/>
      <c r="AH17" s="349"/>
      <c r="AI17" s="349"/>
      <c r="AJ17" s="419"/>
      <c r="AK17" s="422"/>
      <c r="AL17" s="86"/>
      <c r="AM17" s="425"/>
      <c r="AN17" s="425"/>
      <c r="AO17" s="425"/>
      <c r="AP17" s="416"/>
      <c r="AQ17" s="416"/>
      <c r="AR17" s="416"/>
      <c r="AS17" s="407"/>
      <c r="AT17" s="315"/>
      <c r="AU17" s="86"/>
      <c r="BF17" s="72"/>
      <c r="BG17" s="223" t="s">
        <v>8</v>
      </c>
      <c r="BH17" s="224" t="s">
        <v>55</v>
      </c>
      <c r="BI17" s="223" t="s">
        <v>8</v>
      </c>
      <c r="BJ17" s="224" t="s">
        <v>55</v>
      </c>
      <c r="BK17" s="223" t="s">
        <v>8</v>
      </c>
      <c r="BL17" s="224" t="s">
        <v>55</v>
      </c>
    </row>
    <row r="18" spans="1:64" ht="24.6" customHeight="1" thickBot="1">
      <c r="A18" s="376"/>
      <c r="B18" s="378"/>
      <c r="C18" s="381"/>
      <c r="D18" s="402"/>
      <c r="E18" s="405"/>
      <c r="F18" s="402"/>
      <c r="G18" s="353"/>
      <c r="H18" s="342"/>
      <c r="I18" s="592"/>
      <c r="J18" s="344"/>
      <c r="L18" s="263"/>
      <c r="M18" s="264"/>
      <c r="N18" s="265"/>
      <c r="O18" s="263"/>
      <c r="P18" s="264"/>
      <c r="Q18" s="266"/>
      <c r="R18" s="267"/>
      <c r="S18" s="265"/>
      <c r="U18" s="275"/>
      <c r="V18" s="264"/>
      <c r="W18" s="265"/>
      <c r="X18" s="263"/>
      <c r="Y18" s="264"/>
      <c r="Z18" s="266"/>
      <c r="AA18" s="271"/>
      <c r="AB18" s="272"/>
      <c r="AD18" s="350"/>
      <c r="AE18" s="350"/>
      <c r="AF18" s="350"/>
      <c r="AG18" s="350"/>
      <c r="AH18" s="350"/>
      <c r="AI18" s="350"/>
      <c r="AJ18" s="420"/>
      <c r="AK18" s="423"/>
      <c r="AL18" s="86"/>
      <c r="AM18" s="426"/>
      <c r="AN18" s="426"/>
      <c r="AO18" s="426"/>
      <c r="AP18" s="417"/>
      <c r="AQ18" s="417"/>
      <c r="AR18" s="417"/>
      <c r="AS18" s="408"/>
      <c r="AT18" s="316"/>
      <c r="AU18" s="86"/>
      <c r="BF18" s="165" t="s">
        <v>27</v>
      </c>
      <c r="BG18" s="169" t="e">
        <f>AVERAGE(BG7:BI7)</f>
        <v>#DIV/0!</v>
      </c>
      <c r="BH18" s="170" t="e">
        <f>AVERAGE(BJ7:BL7)</f>
        <v>#DIV/0!</v>
      </c>
      <c r="BI18" s="214" t="e">
        <f>(BG18*100)/$BG$23</f>
        <v>#DIV/0!</v>
      </c>
      <c r="BJ18" s="215" t="e">
        <f>(BH18*100)/$BH$23</f>
        <v>#DIV/0!</v>
      </c>
      <c r="BK18" s="82" t="e">
        <f>(BI18*$BG$22)/100</f>
        <v>#DIV/0!</v>
      </c>
      <c r="BL18" s="170" t="e">
        <f>(BJ18*$BH$22)/100</f>
        <v>#DIV/0!</v>
      </c>
    </row>
    <row r="19" spans="1:64" ht="24.6" customHeight="1">
      <c r="A19" s="376"/>
      <c r="B19" s="386" t="s">
        <v>56</v>
      </c>
      <c r="C19" s="397">
        <v>0.1</v>
      </c>
      <c r="D19" s="400" t="s">
        <v>57</v>
      </c>
      <c r="E19" s="398" t="s">
        <v>58</v>
      </c>
      <c r="F19" s="399" t="s">
        <v>43</v>
      </c>
      <c r="G19" s="433" t="s">
        <v>59</v>
      </c>
      <c r="H19" s="340">
        <v>0.5</v>
      </c>
      <c r="I19" s="88" t="s">
        <v>60</v>
      </c>
      <c r="J19" s="101">
        <v>-1</v>
      </c>
      <c r="L19" s="225"/>
      <c r="M19" s="226"/>
      <c r="N19" s="234"/>
      <c r="O19" s="225"/>
      <c r="P19" s="226"/>
      <c r="Q19" s="234"/>
      <c r="R19" s="36">
        <f>$R$5</f>
        <v>0</v>
      </c>
      <c r="S19" s="37">
        <v>0</v>
      </c>
      <c r="U19" s="73" t="e">
        <f t="shared" ref="U19:U27" si="15">L19/$L$5</f>
        <v>#DIV/0!</v>
      </c>
      <c r="V19" s="14" t="e">
        <f t="shared" ref="V19:V27" si="16">M19/$L$5</f>
        <v>#DIV/0!</v>
      </c>
      <c r="W19" s="15" t="e">
        <f t="shared" ref="W19:W27" si="17">N19/$L$5</f>
        <v>#DIV/0!</v>
      </c>
      <c r="X19" s="40" t="e">
        <f t="shared" ref="X19:X27" si="18">O19/$O$5</f>
        <v>#DIV/0!</v>
      </c>
      <c r="Y19" s="41" t="e">
        <f t="shared" ref="Y19:Y27" si="19">P19/$O$5</f>
        <v>#DIV/0!</v>
      </c>
      <c r="Z19" s="49" t="e">
        <f t="shared" ref="Z19:Z27" si="20">Q19/$O$5</f>
        <v>#DIV/0!</v>
      </c>
      <c r="AA19" s="26" t="e">
        <f t="shared" ref="AA19:AA27" si="21">R19/$R$5</f>
        <v>#DIV/0!</v>
      </c>
      <c r="AB19" s="27" t="e">
        <f t="shared" ref="AB19:AB27" si="22">S19/$R$5</f>
        <v>#DIV/0!</v>
      </c>
      <c r="AD19" s="346" t="e">
        <f t="shared" ref="AD19:AK19" si="23">(U19*$J19)+(U20*$J20)</f>
        <v>#DIV/0!</v>
      </c>
      <c r="AE19" s="346" t="e">
        <f t="shared" si="23"/>
        <v>#DIV/0!</v>
      </c>
      <c r="AF19" s="346" t="e">
        <f t="shared" si="23"/>
        <v>#DIV/0!</v>
      </c>
      <c r="AG19" s="410" t="e">
        <f t="shared" si="23"/>
        <v>#DIV/0!</v>
      </c>
      <c r="AH19" s="410" t="e">
        <f t="shared" si="23"/>
        <v>#DIV/0!</v>
      </c>
      <c r="AI19" s="410" t="e">
        <f t="shared" si="23"/>
        <v>#DIV/0!</v>
      </c>
      <c r="AJ19" s="311" t="e">
        <f t="shared" si="23"/>
        <v>#DIV/0!</v>
      </c>
      <c r="AK19" s="311" t="e">
        <f t="shared" si="23"/>
        <v>#DIV/0!</v>
      </c>
      <c r="AL19" s="86"/>
      <c r="AM19" s="427" t="e">
        <f t="shared" ref="AM19:AT19" si="24">(AD19*$H19)+(AD21*$H21)</f>
        <v>#DIV/0!</v>
      </c>
      <c r="AN19" s="427" t="e">
        <f t="shared" si="24"/>
        <v>#DIV/0!</v>
      </c>
      <c r="AO19" s="427" t="e">
        <f t="shared" si="24"/>
        <v>#DIV/0!</v>
      </c>
      <c r="AP19" s="427" t="e">
        <f t="shared" si="24"/>
        <v>#DIV/0!</v>
      </c>
      <c r="AQ19" s="427" t="e">
        <f t="shared" si="24"/>
        <v>#DIV/0!</v>
      </c>
      <c r="AR19" s="427" t="e">
        <f t="shared" si="24"/>
        <v>#DIV/0!</v>
      </c>
      <c r="AS19" s="429" t="e">
        <f t="shared" si="24"/>
        <v>#DIV/0!</v>
      </c>
      <c r="AT19" s="429" t="e">
        <f t="shared" si="24"/>
        <v>#DIV/0!</v>
      </c>
      <c r="AU19" s="86"/>
      <c r="BF19" s="166" t="s">
        <v>34</v>
      </c>
      <c r="BG19" s="169" t="e">
        <f>AVERAGE(BG8:BI8)</f>
        <v>#DIV/0!</v>
      </c>
      <c r="BH19" s="170" t="e">
        <f>AVERAGE(BJ8:BL8)</f>
        <v>#DIV/0!</v>
      </c>
      <c r="BI19" s="214" t="e">
        <f>(BG19*100)/$BG$23</f>
        <v>#DIV/0!</v>
      </c>
      <c r="BJ19" s="215" t="e">
        <f>(BH19*100)/$BH$23</f>
        <v>#DIV/0!</v>
      </c>
      <c r="BK19" s="82" t="e">
        <f>(BI19*$BG$22)/100</f>
        <v>#DIV/0!</v>
      </c>
      <c r="BL19" s="170" t="e">
        <f>(BJ19*$BH$22)/100</f>
        <v>#DIV/0!</v>
      </c>
    </row>
    <row r="20" spans="1:64" ht="23.25" customHeight="1" thickBot="1">
      <c r="A20" s="376"/>
      <c r="B20" s="377"/>
      <c r="C20" s="380"/>
      <c r="D20" s="401"/>
      <c r="E20" s="352"/>
      <c r="F20" s="384"/>
      <c r="G20" s="434"/>
      <c r="H20" s="341"/>
      <c r="I20" s="89" t="s">
        <v>61</v>
      </c>
      <c r="J20" s="101">
        <v>0</v>
      </c>
      <c r="L20" s="231"/>
      <c r="M20" s="232"/>
      <c r="N20" s="235"/>
      <c r="O20" s="231"/>
      <c r="P20" s="232"/>
      <c r="Q20" s="235"/>
      <c r="R20" s="38">
        <v>0</v>
      </c>
      <c r="S20" s="39">
        <f>$R$5</f>
        <v>0</v>
      </c>
      <c r="U20" s="74" t="e">
        <f t="shared" si="15"/>
        <v>#DIV/0!</v>
      </c>
      <c r="V20" s="8" t="e">
        <f t="shared" si="16"/>
        <v>#DIV/0!</v>
      </c>
      <c r="W20" s="9" t="e">
        <f t="shared" si="17"/>
        <v>#DIV/0!</v>
      </c>
      <c r="X20" s="43" t="e">
        <f t="shared" si="18"/>
        <v>#DIV/0!</v>
      </c>
      <c r="Y20" s="44" t="e">
        <f t="shared" si="19"/>
        <v>#DIV/0!</v>
      </c>
      <c r="Z20" s="51" t="e">
        <f t="shared" si="20"/>
        <v>#DIV/0!</v>
      </c>
      <c r="AA20" s="30" t="e">
        <f t="shared" si="21"/>
        <v>#DIV/0!</v>
      </c>
      <c r="AB20" s="31" t="e">
        <f t="shared" si="22"/>
        <v>#DIV/0!</v>
      </c>
      <c r="AD20" s="347"/>
      <c r="AE20" s="347"/>
      <c r="AF20" s="347"/>
      <c r="AG20" s="411"/>
      <c r="AH20" s="411"/>
      <c r="AI20" s="411"/>
      <c r="AJ20" s="312"/>
      <c r="AK20" s="312"/>
      <c r="AL20" s="86"/>
      <c r="AM20" s="428"/>
      <c r="AN20" s="428"/>
      <c r="AO20" s="428"/>
      <c r="AP20" s="428"/>
      <c r="AQ20" s="428"/>
      <c r="AR20" s="428"/>
      <c r="AS20" s="407"/>
      <c r="AT20" s="407"/>
      <c r="AU20" s="86"/>
      <c r="BF20" s="119" t="s">
        <v>36</v>
      </c>
      <c r="BG20" s="169" t="e">
        <f>AVERAGE(BG9:BI9)</f>
        <v>#DIV/0!</v>
      </c>
      <c r="BH20" s="170" t="e">
        <f>AVERAGE(BJ9:BL9)</f>
        <v>#DIV/0!</v>
      </c>
      <c r="BI20" s="214" t="e">
        <f>(BG20*100)/$BG$23</f>
        <v>#DIV/0!</v>
      </c>
      <c r="BJ20" s="215" t="e">
        <f>(BH20*100)/$BH$23</f>
        <v>#DIV/0!</v>
      </c>
      <c r="BK20" s="82" t="e">
        <f>(BI20*$BG$22)/100</f>
        <v>#DIV/0!</v>
      </c>
      <c r="BL20" s="170" t="e">
        <f>(BJ20*$BH$22)/100</f>
        <v>#DIV/0!</v>
      </c>
    </row>
    <row r="21" spans="1:64" ht="24.6" customHeight="1" thickBot="1">
      <c r="A21" s="376"/>
      <c r="B21" s="377"/>
      <c r="C21" s="380"/>
      <c r="D21" s="401"/>
      <c r="E21" s="352"/>
      <c r="F21" s="384"/>
      <c r="G21" s="434"/>
      <c r="H21" s="436">
        <v>0.5</v>
      </c>
      <c r="I21" s="88" t="s">
        <v>62</v>
      </c>
      <c r="J21" s="101">
        <v>-1</v>
      </c>
      <c r="L21" s="236"/>
      <c r="M21" s="237"/>
      <c r="N21" s="238"/>
      <c r="O21" s="225"/>
      <c r="P21" s="226"/>
      <c r="Q21" s="234"/>
      <c r="R21" s="35">
        <f>$R$5</f>
        <v>0</v>
      </c>
      <c r="S21" s="78">
        <v>0</v>
      </c>
      <c r="U21" s="73" t="e">
        <f t="shared" si="15"/>
        <v>#DIV/0!</v>
      </c>
      <c r="V21" s="14" t="e">
        <f t="shared" si="16"/>
        <v>#DIV/0!</v>
      </c>
      <c r="W21" s="15" t="e">
        <f t="shared" si="17"/>
        <v>#DIV/0!</v>
      </c>
      <c r="X21" s="40" t="e">
        <f t="shared" si="18"/>
        <v>#DIV/0!</v>
      </c>
      <c r="Y21" s="41" t="e">
        <f t="shared" si="19"/>
        <v>#DIV/0!</v>
      </c>
      <c r="Z21" s="42" t="e">
        <f t="shared" si="20"/>
        <v>#DIV/0!</v>
      </c>
      <c r="AA21" s="26" t="e">
        <f t="shared" si="21"/>
        <v>#DIV/0!</v>
      </c>
      <c r="AB21" s="76" t="e">
        <f t="shared" si="22"/>
        <v>#DIV/0!</v>
      </c>
      <c r="AD21" s="346" t="e">
        <f t="shared" ref="AD21:AK21" si="25">(U21*$J21)+(U22*$J22)</f>
        <v>#DIV/0!</v>
      </c>
      <c r="AE21" s="346" t="e">
        <f t="shared" si="25"/>
        <v>#DIV/0!</v>
      </c>
      <c r="AF21" s="346" t="e">
        <f t="shared" si="25"/>
        <v>#DIV/0!</v>
      </c>
      <c r="AG21" s="410" t="e">
        <f t="shared" si="25"/>
        <v>#DIV/0!</v>
      </c>
      <c r="AH21" s="410" t="e">
        <f t="shared" si="25"/>
        <v>#DIV/0!</v>
      </c>
      <c r="AI21" s="410" t="e">
        <f t="shared" si="25"/>
        <v>#DIV/0!</v>
      </c>
      <c r="AJ21" s="311" t="e">
        <f t="shared" si="25"/>
        <v>#DIV/0!</v>
      </c>
      <c r="AK21" s="311" t="e">
        <f t="shared" si="25"/>
        <v>#DIV/0!</v>
      </c>
      <c r="AL21" s="86"/>
      <c r="AM21" s="428"/>
      <c r="AN21" s="428"/>
      <c r="AO21" s="428"/>
      <c r="AP21" s="428"/>
      <c r="AQ21" s="428"/>
      <c r="AR21" s="428"/>
      <c r="AS21" s="407"/>
      <c r="AT21" s="407"/>
      <c r="AU21" s="86"/>
      <c r="BF21" s="167" t="s">
        <v>38</v>
      </c>
      <c r="BG21" s="169" t="e">
        <f>AVERAGE(BG10:BI10)</f>
        <v>#DIV/0!</v>
      </c>
      <c r="BH21" s="170" t="e">
        <f>AVERAGE(BJ10:BL10)</f>
        <v>#DIV/0!</v>
      </c>
      <c r="BI21" s="214" t="e">
        <f>(BG21*100)/$BG$23</f>
        <v>#DIV/0!</v>
      </c>
      <c r="BJ21" s="215" t="e">
        <f>(BH21*100)/$BH$23</f>
        <v>#DIV/0!</v>
      </c>
      <c r="BK21" s="82" t="e">
        <f>(BI21*$BG$22)/100</f>
        <v>#DIV/0!</v>
      </c>
      <c r="BL21" s="170" t="e">
        <f>(BJ21*$BH$22)/100</f>
        <v>#DIV/0!</v>
      </c>
    </row>
    <row r="22" spans="1:64" ht="24.6" customHeight="1" thickBot="1">
      <c r="A22" s="376"/>
      <c r="B22" s="378"/>
      <c r="C22" s="381"/>
      <c r="D22" s="402"/>
      <c r="E22" s="353"/>
      <c r="F22" s="385"/>
      <c r="G22" s="435"/>
      <c r="H22" s="342"/>
      <c r="I22" s="89" t="s">
        <v>63</v>
      </c>
      <c r="J22" s="101">
        <v>0</v>
      </c>
      <c r="L22" s="231"/>
      <c r="M22" s="232"/>
      <c r="N22" s="235"/>
      <c r="O22" s="231"/>
      <c r="P22" s="232"/>
      <c r="Q22" s="235"/>
      <c r="R22" s="38">
        <v>0</v>
      </c>
      <c r="S22" s="39">
        <f>$R$5</f>
        <v>0</v>
      </c>
      <c r="U22" s="74" t="e">
        <f t="shared" si="15"/>
        <v>#DIV/0!</v>
      </c>
      <c r="V22" s="8" t="e">
        <f t="shared" si="16"/>
        <v>#DIV/0!</v>
      </c>
      <c r="W22" s="9" t="e">
        <f t="shared" si="17"/>
        <v>#DIV/0!</v>
      </c>
      <c r="X22" s="43" t="e">
        <f t="shared" si="18"/>
        <v>#DIV/0!</v>
      </c>
      <c r="Y22" s="44" t="e">
        <f t="shared" si="19"/>
        <v>#DIV/0!</v>
      </c>
      <c r="Z22" s="45" t="e">
        <f t="shared" si="20"/>
        <v>#DIV/0!</v>
      </c>
      <c r="AA22" s="30" t="e">
        <f t="shared" si="21"/>
        <v>#DIV/0!</v>
      </c>
      <c r="AB22" s="34" t="e">
        <f t="shared" si="22"/>
        <v>#DIV/0!</v>
      </c>
      <c r="AD22" s="347"/>
      <c r="AE22" s="347"/>
      <c r="AF22" s="347"/>
      <c r="AG22" s="411"/>
      <c r="AH22" s="411"/>
      <c r="AI22" s="411"/>
      <c r="AJ22" s="312"/>
      <c r="AK22" s="312"/>
      <c r="AL22" s="86"/>
      <c r="AM22" s="347"/>
      <c r="AN22" s="347"/>
      <c r="AO22" s="347"/>
      <c r="AP22" s="347"/>
      <c r="AQ22" s="347"/>
      <c r="AR22" s="347"/>
      <c r="AS22" s="408"/>
      <c r="AT22" s="408"/>
      <c r="AU22" s="86"/>
      <c r="BF22" s="216" t="s">
        <v>39</v>
      </c>
      <c r="BG22" s="169" t="e">
        <f>AVERAGE(BG11:BI11)</f>
        <v>#DIV/0!</v>
      </c>
      <c r="BH22" s="170" t="e">
        <f>AVERAGE(BJ11:BL11)</f>
        <v>#DIV/0!</v>
      </c>
      <c r="BI22" s="169"/>
      <c r="BJ22" s="168"/>
      <c r="BL22" s="168"/>
    </row>
    <row r="23" spans="1:64" ht="22.5" customHeight="1" thickBot="1">
      <c r="A23" s="376"/>
      <c r="B23" s="430" t="s">
        <v>64</v>
      </c>
      <c r="C23" s="397">
        <v>0.1</v>
      </c>
      <c r="D23" s="593" t="s">
        <v>41</v>
      </c>
      <c r="E23" s="400" t="s">
        <v>65</v>
      </c>
      <c r="F23" s="400" t="s">
        <v>43</v>
      </c>
      <c r="G23" s="351" t="s">
        <v>66</v>
      </c>
      <c r="H23" s="340">
        <v>1</v>
      </c>
      <c r="I23" s="587" t="s">
        <v>47</v>
      </c>
      <c r="J23" s="101">
        <v>-1</v>
      </c>
      <c r="L23" s="225"/>
      <c r="M23" s="226"/>
      <c r="N23" s="234"/>
      <c r="O23" s="225"/>
      <c r="P23" s="226"/>
      <c r="Q23" s="227"/>
      <c r="R23" s="26">
        <f>$R$5</f>
        <v>0</v>
      </c>
      <c r="S23" s="80">
        <v>0</v>
      </c>
      <c r="U23" s="13" t="e">
        <f t="shared" si="15"/>
        <v>#DIV/0!</v>
      </c>
      <c r="V23" s="14" t="e">
        <f t="shared" si="16"/>
        <v>#DIV/0!</v>
      </c>
      <c r="W23" s="15" t="e">
        <f t="shared" si="17"/>
        <v>#DIV/0!</v>
      </c>
      <c r="X23" s="13" t="e">
        <f t="shared" si="18"/>
        <v>#DIV/0!</v>
      </c>
      <c r="Y23" s="14" t="e">
        <f t="shared" si="19"/>
        <v>#DIV/0!</v>
      </c>
      <c r="Z23" s="21" t="e">
        <f t="shared" si="20"/>
        <v>#DIV/0!</v>
      </c>
      <c r="AA23" s="26" t="e">
        <f t="shared" si="21"/>
        <v>#DIV/0!</v>
      </c>
      <c r="AB23" s="80" t="e">
        <f t="shared" si="22"/>
        <v>#DIV/0!</v>
      </c>
      <c r="AD23" s="437" t="e">
        <f t="shared" ref="AD23:AK23" si="26">(U23*$J23)+(U24*$J24)+(U25*$J25)+(U26*$J26)+(U27*$J27)</f>
        <v>#DIV/0!</v>
      </c>
      <c r="AE23" s="437" t="e">
        <f t="shared" si="26"/>
        <v>#DIV/0!</v>
      </c>
      <c r="AF23" s="437" t="e">
        <f t="shared" si="26"/>
        <v>#DIV/0!</v>
      </c>
      <c r="AG23" s="437" t="e">
        <f t="shared" si="26"/>
        <v>#DIV/0!</v>
      </c>
      <c r="AH23" s="440" t="e">
        <f t="shared" si="26"/>
        <v>#DIV/0!</v>
      </c>
      <c r="AI23" s="440" t="e">
        <f t="shared" si="26"/>
        <v>#DIV/0!</v>
      </c>
      <c r="AJ23" s="443" t="e">
        <f t="shared" si="26"/>
        <v>#DIV/0!</v>
      </c>
      <c r="AK23" s="443" t="e">
        <f t="shared" si="26"/>
        <v>#DIV/0!</v>
      </c>
      <c r="AL23" s="87"/>
      <c r="AM23" s="446" t="e">
        <f t="shared" ref="AM23:AR23" si="27">AD23*$H23</f>
        <v>#DIV/0!</v>
      </c>
      <c r="AN23" s="446" t="e">
        <f t="shared" si="27"/>
        <v>#DIV/0!</v>
      </c>
      <c r="AO23" s="446" t="e">
        <f t="shared" si="27"/>
        <v>#DIV/0!</v>
      </c>
      <c r="AP23" s="446" t="e">
        <f t="shared" si="27"/>
        <v>#DIV/0!</v>
      </c>
      <c r="AQ23" s="440" t="e">
        <f t="shared" si="27"/>
        <v>#DIV/0!</v>
      </c>
      <c r="AR23" s="440" t="e">
        <f t="shared" si="27"/>
        <v>#DIV/0!</v>
      </c>
      <c r="AS23" s="447" t="e">
        <f>(AJ23*$H23)</f>
        <v>#DIV/0!</v>
      </c>
      <c r="AT23" s="447" t="e">
        <f>(AK23*$H23)</f>
        <v>#DIV/0!</v>
      </c>
      <c r="AU23" s="87"/>
      <c r="AV23" s="72"/>
      <c r="BF23" s="216" t="s">
        <v>67</v>
      </c>
      <c r="BG23" s="171" t="e">
        <f>SUM(BG18:BG21)</f>
        <v>#DIV/0!</v>
      </c>
      <c r="BH23" s="173" t="e">
        <f t="shared" ref="BH23" si="28">SUM(BH18:BH21)</f>
        <v>#DIV/0!</v>
      </c>
      <c r="BI23" s="171" t="e">
        <f>(BG23*100)/$BG$23</f>
        <v>#DIV/0!</v>
      </c>
      <c r="BJ23" s="173" t="e">
        <f>(BH23*100)/$BH$23</f>
        <v>#DIV/0!</v>
      </c>
      <c r="BK23" s="172" t="e">
        <f t="shared" ref="BK23:BL23" si="29">SUM(BK18:BK21)</f>
        <v>#DIV/0!</v>
      </c>
      <c r="BL23" s="173" t="e">
        <f t="shared" si="29"/>
        <v>#DIV/0!</v>
      </c>
    </row>
    <row r="24" spans="1:64" ht="22.5" customHeight="1">
      <c r="A24" s="376"/>
      <c r="B24" s="431"/>
      <c r="C24" s="380"/>
      <c r="D24" s="401"/>
      <c r="E24" s="401"/>
      <c r="F24" s="401"/>
      <c r="G24" s="594"/>
      <c r="H24" s="341"/>
      <c r="I24" s="588" t="s">
        <v>68</v>
      </c>
      <c r="J24" s="101">
        <v>-0.5</v>
      </c>
      <c r="L24" s="228"/>
      <c r="M24" s="229"/>
      <c r="N24" s="239"/>
      <c r="O24" s="228"/>
      <c r="P24" s="229"/>
      <c r="Q24" s="230"/>
      <c r="R24" s="28">
        <v>0</v>
      </c>
      <c r="S24" s="77">
        <v>0</v>
      </c>
      <c r="U24" s="5" t="e">
        <f t="shared" si="15"/>
        <v>#DIV/0!</v>
      </c>
      <c r="V24" s="1" t="e">
        <f t="shared" si="16"/>
        <v>#DIV/0!</v>
      </c>
      <c r="W24" s="6" t="e">
        <f t="shared" si="17"/>
        <v>#DIV/0!</v>
      </c>
      <c r="X24" s="5" t="e">
        <f t="shared" si="18"/>
        <v>#DIV/0!</v>
      </c>
      <c r="Y24" s="47" t="e">
        <f t="shared" si="19"/>
        <v>#DIV/0!</v>
      </c>
      <c r="Z24" s="50" t="e">
        <f t="shared" si="20"/>
        <v>#DIV/0!</v>
      </c>
      <c r="AA24" s="28" t="e">
        <f t="shared" si="21"/>
        <v>#DIV/0!</v>
      </c>
      <c r="AB24" s="77" t="e">
        <f t="shared" si="22"/>
        <v>#DIV/0!</v>
      </c>
      <c r="AD24" s="438"/>
      <c r="AE24" s="438"/>
      <c r="AF24" s="438"/>
      <c r="AG24" s="438"/>
      <c r="AH24" s="441"/>
      <c r="AI24" s="441"/>
      <c r="AJ24" s="444"/>
      <c r="AK24" s="444"/>
      <c r="AL24" s="86"/>
      <c r="AM24" s="327"/>
      <c r="AN24" s="327"/>
      <c r="AO24" s="327"/>
      <c r="AP24" s="327"/>
      <c r="AQ24" s="441"/>
      <c r="AR24" s="441"/>
      <c r="AS24" s="444"/>
      <c r="AT24" s="444"/>
      <c r="AU24" s="86"/>
      <c r="AV24" s="72"/>
    </row>
    <row r="25" spans="1:64" ht="22.5" customHeight="1">
      <c r="A25" s="376"/>
      <c r="B25" s="431"/>
      <c r="C25" s="380"/>
      <c r="D25" s="401"/>
      <c r="E25" s="401"/>
      <c r="F25" s="401"/>
      <c r="G25" s="594"/>
      <c r="H25" s="341"/>
      <c r="I25" s="588" t="s">
        <v>69</v>
      </c>
      <c r="J25" s="101">
        <v>0</v>
      </c>
      <c r="L25" s="228"/>
      <c r="M25" s="229"/>
      <c r="N25" s="239"/>
      <c r="O25" s="228"/>
      <c r="P25" s="229"/>
      <c r="Q25" s="230"/>
      <c r="R25" s="28">
        <v>0</v>
      </c>
      <c r="S25" s="77">
        <v>0</v>
      </c>
      <c r="U25" s="5" t="e">
        <f t="shared" si="15"/>
        <v>#DIV/0!</v>
      </c>
      <c r="V25" s="1" t="e">
        <f t="shared" si="16"/>
        <v>#DIV/0!</v>
      </c>
      <c r="W25" s="6" t="e">
        <f t="shared" si="17"/>
        <v>#DIV/0!</v>
      </c>
      <c r="X25" s="5" t="e">
        <f t="shared" si="18"/>
        <v>#DIV/0!</v>
      </c>
      <c r="Y25" s="47" t="e">
        <f t="shared" si="19"/>
        <v>#DIV/0!</v>
      </c>
      <c r="Z25" s="50" t="e">
        <f t="shared" si="20"/>
        <v>#DIV/0!</v>
      </c>
      <c r="AA25" s="28" t="e">
        <f t="shared" si="21"/>
        <v>#DIV/0!</v>
      </c>
      <c r="AB25" s="77" t="e">
        <f t="shared" si="22"/>
        <v>#DIV/0!</v>
      </c>
      <c r="AD25" s="438"/>
      <c r="AE25" s="438"/>
      <c r="AF25" s="438"/>
      <c r="AG25" s="438"/>
      <c r="AH25" s="441"/>
      <c r="AI25" s="441"/>
      <c r="AJ25" s="444"/>
      <c r="AK25" s="444"/>
      <c r="AL25" s="86"/>
      <c r="AM25" s="327"/>
      <c r="AN25" s="327"/>
      <c r="AO25" s="327"/>
      <c r="AP25" s="327"/>
      <c r="AQ25" s="441"/>
      <c r="AR25" s="441"/>
      <c r="AS25" s="444"/>
      <c r="AT25" s="444"/>
      <c r="AU25" s="86"/>
      <c r="AV25" s="72"/>
    </row>
    <row r="26" spans="1:64" ht="22.5" customHeight="1">
      <c r="A26" s="376"/>
      <c r="B26" s="431"/>
      <c r="C26" s="380"/>
      <c r="D26" s="401"/>
      <c r="E26" s="401"/>
      <c r="F26" s="401"/>
      <c r="G26" s="594"/>
      <c r="H26" s="341"/>
      <c r="I26" s="588" t="s">
        <v>70</v>
      </c>
      <c r="J26" s="101">
        <v>0.5</v>
      </c>
      <c r="L26" s="228"/>
      <c r="M26" s="229"/>
      <c r="N26" s="239"/>
      <c r="O26" s="228"/>
      <c r="P26" s="229"/>
      <c r="Q26" s="230"/>
      <c r="R26" s="28">
        <v>0</v>
      </c>
      <c r="S26" s="77">
        <v>0</v>
      </c>
      <c r="U26" s="5" t="e">
        <f t="shared" si="15"/>
        <v>#DIV/0!</v>
      </c>
      <c r="V26" s="1" t="e">
        <f t="shared" si="16"/>
        <v>#DIV/0!</v>
      </c>
      <c r="W26" s="6" t="e">
        <f t="shared" si="17"/>
        <v>#DIV/0!</v>
      </c>
      <c r="X26" s="5" t="e">
        <f t="shared" si="18"/>
        <v>#DIV/0!</v>
      </c>
      <c r="Y26" s="1" t="e">
        <f t="shared" si="19"/>
        <v>#DIV/0!</v>
      </c>
      <c r="Z26" s="22" t="e">
        <f t="shared" si="20"/>
        <v>#DIV/0!</v>
      </c>
      <c r="AA26" s="28" t="e">
        <f t="shared" si="21"/>
        <v>#DIV/0!</v>
      </c>
      <c r="AB26" s="77" t="e">
        <f t="shared" si="22"/>
        <v>#DIV/0!</v>
      </c>
      <c r="AD26" s="438"/>
      <c r="AE26" s="438"/>
      <c r="AF26" s="438"/>
      <c r="AG26" s="438"/>
      <c r="AH26" s="441"/>
      <c r="AI26" s="441"/>
      <c r="AJ26" s="444"/>
      <c r="AK26" s="444"/>
      <c r="AL26" s="86"/>
      <c r="AM26" s="327"/>
      <c r="AN26" s="327"/>
      <c r="AO26" s="327"/>
      <c r="AP26" s="327"/>
      <c r="AQ26" s="441"/>
      <c r="AR26" s="441"/>
      <c r="AS26" s="444"/>
      <c r="AT26" s="444"/>
      <c r="AU26" s="86"/>
      <c r="AV26" s="72"/>
    </row>
    <row r="27" spans="1:64" ht="22.5" customHeight="1" thickBot="1">
      <c r="A27" s="376"/>
      <c r="B27" s="432"/>
      <c r="C27" s="381"/>
      <c r="D27" s="402"/>
      <c r="E27" s="402"/>
      <c r="F27" s="402"/>
      <c r="G27" s="595"/>
      <c r="H27" s="342"/>
      <c r="I27" s="589" t="s">
        <v>71</v>
      </c>
      <c r="J27" s="101">
        <v>1</v>
      </c>
      <c r="L27" s="231"/>
      <c r="M27" s="232"/>
      <c r="N27" s="235"/>
      <c r="O27" s="231"/>
      <c r="P27" s="232"/>
      <c r="Q27" s="233"/>
      <c r="R27" s="38">
        <v>0</v>
      </c>
      <c r="S27" s="39">
        <f>$R$5</f>
        <v>0</v>
      </c>
      <c r="U27" s="7" t="e">
        <f t="shared" si="15"/>
        <v>#DIV/0!</v>
      </c>
      <c r="V27" s="8" t="e">
        <f t="shared" si="16"/>
        <v>#DIV/0!</v>
      </c>
      <c r="W27" s="9" t="e">
        <f t="shared" si="17"/>
        <v>#DIV/0!</v>
      </c>
      <c r="X27" s="7" t="e">
        <f t="shared" si="18"/>
        <v>#DIV/0!</v>
      </c>
      <c r="Y27" s="8" t="e">
        <f t="shared" si="19"/>
        <v>#DIV/0!</v>
      </c>
      <c r="Z27" s="23" t="e">
        <f t="shared" si="20"/>
        <v>#DIV/0!</v>
      </c>
      <c r="AA27" s="38" t="e">
        <f t="shared" si="21"/>
        <v>#DIV/0!</v>
      </c>
      <c r="AB27" s="39" t="e">
        <f t="shared" si="22"/>
        <v>#DIV/0!</v>
      </c>
      <c r="AD27" s="439"/>
      <c r="AE27" s="439"/>
      <c r="AF27" s="439"/>
      <c r="AG27" s="439"/>
      <c r="AH27" s="442"/>
      <c r="AI27" s="442"/>
      <c r="AJ27" s="445"/>
      <c r="AK27" s="445"/>
      <c r="AL27" s="86"/>
      <c r="AM27" s="345"/>
      <c r="AN27" s="345"/>
      <c r="AO27" s="345"/>
      <c r="AP27" s="345"/>
      <c r="AQ27" s="442"/>
      <c r="AR27" s="442"/>
      <c r="AS27" s="445"/>
      <c r="AT27" s="445"/>
      <c r="AU27" s="86"/>
      <c r="AV27" s="72"/>
    </row>
    <row r="28" spans="1:64" s="83" customFormat="1" ht="22.5" customHeight="1" thickBot="1">
      <c r="A28" s="144"/>
      <c r="B28" s="145"/>
      <c r="C28" s="146"/>
      <c r="D28" s="124"/>
      <c r="E28" s="124"/>
      <c r="F28" s="124"/>
      <c r="G28" s="596"/>
      <c r="H28" s="126"/>
      <c r="I28" s="597"/>
      <c r="J28" s="147"/>
      <c r="L28" s="132"/>
      <c r="M28" s="130"/>
      <c r="N28" s="131"/>
      <c r="O28" s="132"/>
      <c r="P28" s="130"/>
      <c r="Q28" s="133"/>
      <c r="R28" s="148"/>
      <c r="S28" s="131"/>
      <c r="U28" s="129"/>
      <c r="V28" s="130"/>
      <c r="W28" s="131"/>
      <c r="X28" s="132"/>
      <c r="Y28" s="130"/>
      <c r="Z28" s="131"/>
      <c r="AA28" s="148"/>
      <c r="AB28" s="149"/>
      <c r="AD28" s="150"/>
      <c r="AE28" s="150"/>
      <c r="AF28" s="150"/>
      <c r="AG28" s="150"/>
      <c r="AH28" s="150"/>
      <c r="AI28" s="150"/>
      <c r="AJ28" s="86"/>
      <c r="AK28" s="86"/>
      <c r="AL28" s="86"/>
      <c r="AM28" s="135"/>
      <c r="AN28" s="135"/>
      <c r="AO28" s="135"/>
      <c r="AP28" s="135"/>
      <c r="AQ28" s="135"/>
      <c r="AR28" s="135"/>
      <c r="AS28" s="86"/>
      <c r="AT28" s="86"/>
      <c r="AU28" s="86"/>
      <c r="AV28" s="143"/>
    </row>
    <row r="29" spans="1:64" ht="27" customHeight="1">
      <c r="A29" s="448" t="s">
        <v>33</v>
      </c>
      <c r="B29" s="449" t="s">
        <v>72</v>
      </c>
      <c r="C29" s="451">
        <v>0.2</v>
      </c>
      <c r="D29" s="303" t="s">
        <v>73</v>
      </c>
      <c r="E29" s="493" t="s">
        <v>74</v>
      </c>
      <c r="F29" s="330" t="s">
        <v>51</v>
      </c>
      <c r="G29" s="455"/>
      <c r="H29" s="361">
        <v>1</v>
      </c>
      <c r="I29" s="462"/>
      <c r="J29" s="343" t="s">
        <v>32</v>
      </c>
      <c r="L29" s="254"/>
      <c r="M29" s="134"/>
      <c r="N29" s="255"/>
      <c r="O29" s="254"/>
      <c r="P29" s="134"/>
      <c r="Q29" s="256"/>
      <c r="R29" s="257"/>
      <c r="S29" s="255"/>
      <c r="U29" s="273"/>
      <c r="V29" s="134"/>
      <c r="W29" s="255"/>
      <c r="X29" s="254"/>
      <c r="Y29" s="134"/>
      <c r="Z29" s="255"/>
      <c r="AA29" s="268"/>
      <c r="AB29" s="269"/>
      <c r="AD29" s="348"/>
      <c r="AE29" s="348"/>
      <c r="AF29" s="348"/>
      <c r="AG29" s="348"/>
      <c r="AH29" s="348"/>
      <c r="AI29" s="348"/>
      <c r="AJ29" s="472"/>
      <c r="AK29" s="472"/>
      <c r="AL29" s="86"/>
      <c r="AM29" s="469"/>
      <c r="AN29" s="469"/>
      <c r="AO29" s="469"/>
      <c r="AP29" s="469"/>
      <c r="AQ29" s="469"/>
      <c r="AR29" s="469"/>
      <c r="AS29" s="311">
        <v>-1</v>
      </c>
      <c r="AT29" s="311">
        <v>1</v>
      </c>
      <c r="AU29" s="86"/>
      <c r="AV29" s="72"/>
    </row>
    <row r="30" spans="1:64" ht="27" customHeight="1">
      <c r="A30" s="448"/>
      <c r="B30" s="450"/>
      <c r="C30" s="452"/>
      <c r="D30" s="304"/>
      <c r="E30" s="304"/>
      <c r="F30" s="331"/>
      <c r="G30" s="456"/>
      <c r="H30" s="324"/>
      <c r="I30" s="463"/>
      <c r="J30" s="344"/>
      <c r="L30" s="258"/>
      <c r="M30" s="259"/>
      <c r="N30" s="260"/>
      <c r="O30" s="258"/>
      <c r="P30" s="259"/>
      <c r="Q30" s="261"/>
      <c r="R30" s="262"/>
      <c r="S30" s="260"/>
      <c r="U30" s="274"/>
      <c r="V30" s="259"/>
      <c r="W30" s="260"/>
      <c r="X30" s="258"/>
      <c r="Y30" s="259"/>
      <c r="Z30" s="260"/>
      <c r="AA30" s="262"/>
      <c r="AB30" s="270"/>
      <c r="AD30" s="349"/>
      <c r="AE30" s="349"/>
      <c r="AF30" s="349"/>
      <c r="AG30" s="349"/>
      <c r="AH30" s="349"/>
      <c r="AI30" s="349"/>
      <c r="AJ30" s="422"/>
      <c r="AK30" s="422"/>
      <c r="AL30" s="86"/>
      <c r="AM30" s="470"/>
      <c r="AN30" s="470"/>
      <c r="AO30" s="470"/>
      <c r="AP30" s="470"/>
      <c r="AQ30" s="470"/>
      <c r="AR30" s="470"/>
      <c r="AS30" s="315"/>
      <c r="AT30" s="315"/>
      <c r="AU30" s="86"/>
      <c r="AV30" s="72"/>
    </row>
    <row r="31" spans="1:64" ht="27" customHeight="1" thickBot="1">
      <c r="A31" s="448"/>
      <c r="B31" s="450"/>
      <c r="C31" s="453"/>
      <c r="D31" s="454"/>
      <c r="E31" s="454"/>
      <c r="F31" s="332"/>
      <c r="G31" s="457"/>
      <c r="H31" s="325"/>
      <c r="I31" s="464"/>
      <c r="J31" s="344"/>
      <c r="L31" s="263"/>
      <c r="M31" s="264"/>
      <c r="N31" s="265"/>
      <c r="O31" s="263"/>
      <c r="P31" s="264"/>
      <c r="Q31" s="266"/>
      <c r="R31" s="267"/>
      <c r="S31" s="265"/>
      <c r="U31" s="275"/>
      <c r="V31" s="264"/>
      <c r="W31" s="265"/>
      <c r="X31" s="263"/>
      <c r="Y31" s="264"/>
      <c r="Z31" s="265"/>
      <c r="AA31" s="271"/>
      <c r="AB31" s="272"/>
      <c r="AD31" s="350"/>
      <c r="AE31" s="350"/>
      <c r="AF31" s="350"/>
      <c r="AG31" s="350"/>
      <c r="AH31" s="350"/>
      <c r="AI31" s="350"/>
      <c r="AJ31" s="423"/>
      <c r="AK31" s="423"/>
      <c r="AL31" s="86"/>
      <c r="AM31" s="471"/>
      <c r="AN31" s="471"/>
      <c r="AO31" s="471"/>
      <c r="AP31" s="471"/>
      <c r="AQ31" s="471"/>
      <c r="AR31" s="471"/>
      <c r="AS31" s="316"/>
      <c r="AT31" s="316"/>
      <c r="AU31" s="86"/>
      <c r="AV31" s="72"/>
    </row>
    <row r="32" spans="1:64" ht="27" customHeight="1">
      <c r="A32" s="448"/>
      <c r="B32" s="449" t="s">
        <v>75</v>
      </c>
      <c r="C32" s="458">
        <v>0.15</v>
      </c>
      <c r="D32" s="303" t="s">
        <v>57</v>
      </c>
      <c r="E32" s="305" t="s">
        <v>76</v>
      </c>
      <c r="F32" s="330" t="s">
        <v>43</v>
      </c>
      <c r="G32" s="465" t="s">
        <v>77</v>
      </c>
      <c r="H32" s="361">
        <v>0.4</v>
      </c>
      <c r="I32" s="598" t="s">
        <v>78</v>
      </c>
      <c r="J32" s="101">
        <v>1</v>
      </c>
      <c r="L32" s="225"/>
      <c r="M32" s="226"/>
      <c r="N32" s="234"/>
      <c r="O32" s="225"/>
      <c r="P32" s="226"/>
      <c r="Q32" s="227"/>
      <c r="R32" s="36">
        <v>0</v>
      </c>
      <c r="S32" s="37">
        <f>$R$5</f>
        <v>0</v>
      </c>
      <c r="U32" s="73" t="e">
        <f t="shared" ref="U32:U53" si="30">L32/$L$5</f>
        <v>#DIV/0!</v>
      </c>
      <c r="V32" s="14" t="e">
        <f t="shared" ref="V32:V53" si="31">M32/$L$5</f>
        <v>#DIV/0!</v>
      </c>
      <c r="W32" s="21" t="e">
        <f t="shared" ref="W32:W53" si="32">N32/$L$5</f>
        <v>#DIV/0!</v>
      </c>
      <c r="X32" s="13" t="e">
        <f t="shared" ref="X32:X53" si="33">O32/$O$5</f>
        <v>#DIV/0!</v>
      </c>
      <c r="Y32" s="14" t="e">
        <f t="shared" ref="Y32:Y53" si="34">P32/$O$5</f>
        <v>#DIV/0!</v>
      </c>
      <c r="Z32" s="21" t="e">
        <f t="shared" ref="Z32:Z53" si="35">Q32/$O$5</f>
        <v>#DIV/0!</v>
      </c>
      <c r="AA32" s="26" t="e">
        <f t="shared" ref="AA32:AA51" si="36">R32/$R$5</f>
        <v>#DIV/0!</v>
      </c>
      <c r="AB32" s="27" t="e">
        <f t="shared" ref="AB32:AB51" si="37">S32/$R$5</f>
        <v>#DIV/0!</v>
      </c>
      <c r="AD32" s="326" t="e">
        <f t="shared" ref="AD32:AK32" si="38">(U32*$J32)+(U33*$J33)</f>
        <v>#DIV/0!</v>
      </c>
      <c r="AE32" s="328" t="e">
        <f t="shared" si="38"/>
        <v>#DIV/0!</v>
      </c>
      <c r="AF32" s="326" t="e">
        <f t="shared" si="38"/>
        <v>#DIV/0!</v>
      </c>
      <c r="AG32" s="326" t="e">
        <f t="shared" si="38"/>
        <v>#DIV/0!</v>
      </c>
      <c r="AH32" s="326" t="e">
        <f t="shared" si="38"/>
        <v>#DIV/0!</v>
      </c>
      <c r="AI32" s="326" t="e">
        <f t="shared" si="38"/>
        <v>#DIV/0!</v>
      </c>
      <c r="AJ32" s="311" t="e">
        <f t="shared" si="38"/>
        <v>#DIV/0!</v>
      </c>
      <c r="AK32" s="311" t="e">
        <f t="shared" si="38"/>
        <v>#DIV/0!</v>
      </c>
      <c r="AL32" s="86"/>
      <c r="AM32" s="328" t="e">
        <f t="shared" ref="AM32:AT32" si="39">(AD32*$H32)+(AD34*$H34)</f>
        <v>#DIV/0!</v>
      </c>
      <c r="AN32" s="328" t="e">
        <f t="shared" si="39"/>
        <v>#DIV/0!</v>
      </c>
      <c r="AO32" s="328" t="e">
        <f t="shared" si="39"/>
        <v>#DIV/0!</v>
      </c>
      <c r="AP32" s="328" t="e">
        <f t="shared" si="39"/>
        <v>#DIV/0!</v>
      </c>
      <c r="AQ32" s="328" t="e">
        <f t="shared" si="39"/>
        <v>#DIV/0!</v>
      </c>
      <c r="AR32" s="328" t="e">
        <f>(AI32*$H32)+(AI34*$H34)</f>
        <v>#DIV/0!</v>
      </c>
      <c r="AS32" s="479" t="e">
        <f t="shared" si="39"/>
        <v>#DIV/0!</v>
      </c>
      <c r="AT32" s="479" t="e">
        <f t="shared" si="39"/>
        <v>#DIV/0!</v>
      </c>
      <c r="AU32" s="86"/>
      <c r="AV32" s="72"/>
    </row>
    <row r="33" spans="1:48" ht="27" customHeight="1" thickBot="1">
      <c r="A33" s="448"/>
      <c r="B33" s="450"/>
      <c r="C33" s="459"/>
      <c r="D33" s="304"/>
      <c r="E33" s="306"/>
      <c r="F33" s="331"/>
      <c r="G33" s="321"/>
      <c r="H33" s="466"/>
      <c r="I33" s="599" t="s">
        <v>79</v>
      </c>
      <c r="J33" s="101">
        <v>0</v>
      </c>
      <c r="L33" s="231"/>
      <c r="M33" s="232"/>
      <c r="N33" s="235"/>
      <c r="O33" s="231"/>
      <c r="P33" s="232"/>
      <c r="Q33" s="233"/>
      <c r="R33" s="33">
        <f>$R$5</f>
        <v>0</v>
      </c>
      <c r="S33" s="79">
        <v>0</v>
      </c>
      <c r="U33" s="74" t="e">
        <f t="shared" si="30"/>
        <v>#DIV/0!</v>
      </c>
      <c r="V33" s="8" t="e">
        <f t="shared" si="31"/>
        <v>#DIV/0!</v>
      </c>
      <c r="W33" s="23" t="e">
        <f t="shared" si="32"/>
        <v>#DIV/0!</v>
      </c>
      <c r="X33" s="7" t="e">
        <f t="shared" si="33"/>
        <v>#DIV/0!</v>
      </c>
      <c r="Y33" s="8" t="e">
        <f t="shared" si="34"/>
        <v>#DIV/0!</v>
      </c>
      <c r="Z33" s="23" t="e">
        <f t="shared" si="35"/>
        <v>#DIV/0!</v>
      </c>
      <c r="AA33" s="28" t="e">
        <f t="shared" si="36"/>
        <v>#DIV/0!</v>
      </c>
      <c r="AB33" s="29" t="e">
        <f t="shared" si="37"/>
        <v>#DIV/0!</v>
      </c>
      <c r="AD33" s="327"/>
      <c r="AE33" s="329"/>
      <c r="AF33" s="327"/>
      <c r="AG33" s="327"/>
      <c r="AH33" s="327"/>
      <c r="AI33" s="327"/>
      <c r="AJ33" s="312"/>
      <c r="AK33" s="312"/>
      <c r="AL33" s="86"/>
      <c r="AM33" s="467"/>
      <c r="AN33" s="467"/>
      <c r="AO33" s="467"/>
      <c r="AP33" s="467"/>
      <c r="AQ33" s="467"/>
      <c r="AR33" s="467"/>
      <c r="AS33" s="407"/>
      <c r="AT33" s="407"/>
      <c r="AU33" s="86"/>
      <c r="AV33" s="72"/>
    </row>
    <row r="34" spans="1:48" ht="27" customHeight="1">
      <c r="A34" s="448"/>
      <c r="B34" s="450"/>
      <c r="C34" s="459"/>
      <c r="D34" s="305" t="s">
        <v>73</v>
      </c>
      <c r="E34" s="306"/>
      <c r="F34" s="331"/>
      <c r="G34" s="320" t="s">
        <v>80</v>
      </c>
      <c r="H34" s="323">
        <v>0.6</v>
      </c>
      <c r="I34" s="600" t="s">
        <v>81</v>
      </c>
      <c r="J34" s="101">
        <v>-1</v>
      </c>
      <c r="L34" s="225"/>
      <c r="M34" s="226"/>
      <c r="N34" s="234"/>
      <c r="O34" s="225"/>
      <c r="P34" s="226"/>
      <c r="Q34" s="227"/>
      <c r="R34" s="26">
        <f>$R$5</f>
        <v>0</v>
      </c>
      <c r="S34" s="80">
        <v>0</v>
      </c>
      <c r="U34" s="73" t="e">
        <f t="shared" si="30"/>
        <v>#DIV/0!</v>
      </c>
      <c r="V34" s="14" t="e">
        <f t="shared" si="31"/>
        <v>#DIV/0!</v>
      </c>
      <c r="W34" s="15" t="e">
        <f t="shared" si="32"/>
        <v>#DIV/0!</v>
      </c>
      <c r="X34" s="40" t="e">
        <f t="shared" si="33"/>
        <v>#DIV/0!</v>
      </c>
      <c r="Y34" s="41" t="e">
        <f t="shared" si="34"/>
        <v>#DIV/0!</v>
      </c>
      <c r="Z34" s="49" t="e">
        <f t="shared" si="35"/>
        <v>#DIV/0!</v>
      </c>
      <c r="AA34" s="26" t="e">
        <f t="shared" si="36"/>
        <v>#DIV/0!</v>
      </c>
      <c r="AB34" s="27" t="e">
        <f t="shared" si="37"/>
        <v>#DIV/0!</v>
      </c>
      <c r="AD34" s="446" t="e">
        <f t="shared" ref="AD34:AK34" si="40">(U34*$J34)+(U35*$J35)+(U36*$J36)+(U37*$J37)+(U38*$J38)</f>
        <v>#DIV/0!</v>
      </c>
      <c r="AE34" s="446" t="e">
        <f t="shared" si="40"/>
        <v>#DIV/0!</v>
      </c>
      <c r="AF34" s="446" t="e">
        <f t="shared" si="40"/>
        <v>#DIV/0!</v>
      </c>
      <c r="AG34" s="317" t="e">
        <f t="shared" si="40"/>
        <v>#DIV/0!</v>
      </c>
      <c r="AH34" s="317" t="e">
        <f t="shared" si="40"/>
        <v>#DIV/0!</v>
      </c>
      <c r="AI34" s="317" t="e">
        <f t="shared" si="40"/>
        <v>#DIV/0!</v>
      </c>
      <c r="AJ34" s="479" t="e">
        <f t="shared" si="40"/>
        <v>#DIV/0!</v>
      </c>
      <c r="AK34" s="311" t="e">
        <f t="shared" si="40"/>
        <v>#DIV/0!</v>
      </c>
      <c r="AL34" s="86"/>
      <c r="AM34" s="467"/>
      <c r="AN34" s="467"/>
      <c r="AO34" s="467"/>
      <c r="AP34" s="467"/>
      <c r="AQ34" s="467"/>
      <c r="AR34" s="467"/>
      <c r="AS34" s="407"/>
      <c r="AT34" s="407"/>
      <c r="AU34" s="86"/>
      <c r="AV34" s="72"/>
    </row>
    <row r="35" spans="1:48" ht="27" customHeight="1">
      <c r="A35" s="448"/>
      <c r="B35" s="450"/>
      <c r="C35" s="459"/>
      <c r="D35" s="306"/>
      <c r="E35" s="306"/>
      <c r="F35" s="331"/>
      <c r="G35" s="321"/>
      <c r="H35" s="324"/>
      <c r="I35" s="600">
        <v>0.25</v>
      </c>
      <c r="J35" s="101">
        <v>-0.5</v>
      </c>
      <c r="L35" s="228"/>
      <c r="M35" s="229"/>
      <c r="N35" s="239"/>
      <c r="O35" s="228"/>
      <c r="P35" s="229"/>
      <c r="Q35" s="230"/>
      <c r="R35" s="28">
        <v>0</v>
      </c>
      <c r="S35" s="77">
        <v>0</v>
      </c>
      <c r="U35" s="75" t="e">
        <f t="shared" si="30"/>
        <v>#DIV/0!</v>
      </c>
      <c r="V35" s="1" t="e">
        <f t="shared" si="31"/>
        <v>#DIV/0!</v>
      </c>
      <c r="W35" s="6" t="e">
        <f t="shared" si="32"/>
        <v>#DIV/0!</v>
      </c>
      <c r="X35" s="46" t="e">
        <f t="shared" si="33"/>
        <v>#DIV/0!</v>
      </c>
      <c r="Y35" s="47" t="e">
        <f t="shared" si="34"/>
        <v>#DIV/0!</v>
      </c>
      <c r="Z35" s="50" t="e">
        <f t="shared" si="35"/>
        <v>#DIV/0!</v>
      </c>
      <c r="AA35" s="28" t="e">
        <f t="shared" si="36"/>
        <v>#DIV/0!</v>
      </c>
      <c r="AB35" s="29" t="e">
        <f t="shared" si="37"/>
        <v>#DIV/0!</v>
      </c>
      <c r="AD35" s="327"/>
      <c r="AE35" s="327"/>
      <c r="AF35" s="327"/>
      <c r="AG35" s="318"/>
      <c r="AH35" s="318"/>
      <c r="AI35" s="318"/>
      <c r="AJ35" s="407"/>
      <c r="AK35" s="315"/>
      <c r="AL35" s="86"/>
      <c r="AM35" s="467"/>
      <c r="AN35" s="467"/>
      <c r="AO35" s="467"/>
      <c r="AP35" s="467"/>
      <c r="AQ35" s="467"/>
      <c r="AR35" s="467"/>
      <c r="AS35" s="407"/>
      <c r="AT35" s="407"/>
      <c r="AU35" s="86"/>
      <c r="AV35" s="72"/>
    </row>
    <row r="36" spans="1:48" ht="27" customHeight="1">
      <c r="A36" s="448"/>
      <c r="B36" s="450"/>
      <c r="C36" s="459"/>
      <c r="D36" s="306"/>
      <c r="E36" s="306"/>
      <c r="F36" s="331"/>
      <c r="G36" s="321"/>
      <c r="H36" s="324"/>
      <c r="I36" s="600">
        <v>0.5</v>
      </c>
      <c r="J36" s="101">
        <v>0</v>
      </c>
      <c r="L36" s="228"/>
      <c r="M36" s="229"/>
      <c r="N36" s="239"/>
      <c r="O36" s="228"/>
      <c r="P36" s="229"/>
      <c r="Q36" s="230"/>
      <c r="R36" s="28">
        <v>0</v>
      </c>
      <c r="S36" s="77">
        <v>0</v>
      </c>
      <c r="U36" s="75" t="e">
        <f t="shared" si="30"/>
        <v>#DIV/0!</v>
      </c>
      <c r="V36" s="1" t="e">
        <f t="shared" si="31"/>
        <v>#DIV/0!</v>
      </c>
      <c r="W36" s="6" t="e">
        <f t="shared" si="32"/>
        <v>#DIV/0!</v>
      </c>
      <c r="X36" s="46" t="e">
        <f t="shared" si="33"/>
        <v>#DIV/0!</v>
      </c>
      <c r="Y36" s="47" t="e">
        <f t="shared" si="34"/>
        <v>#DIV/0!</v>
      </c>
      <c r="Z36" s="50" t="e">
        <f t="shared" si="35"/>
        <v>#DIV/0!</v>
      </c>
      <c r="AA36" s="28" t="e">
        <f t="shared" si="36"/>
        <v>#DIV/0!</v>
      </c>
      <c r="AB36" s="29" t="e">
        <f t="shared" si="37"/>
        <v>#DIV/0!</v>
      </c>
      <c r="AD36" s="327"/>
      <c r="AE36" s="327"/>
      <c r="AF36" s="327"/>
      <c r="AG36" s="318"/>
      <c r="AH36" s="318"/>
      <c r="AI36" s="318"/>
      <c r="AJ36" s="407"/>
      <c r="AK36" s="315"/>
      <c r="AL36" s="86"/>
      <c r="AM36" s="467"/>
      <c r="AN36" s="467"/>
      <c r="AO36" s="467"/>
      <c r="AP36" s="467"/>
      <c r="AQ36" s="467"/>
      <c r="AR36" s="467"/>
      <c r="AS36" s="407"/>
      <c r="AT36" s="407"/>
      <c r="AU36" s="86"/>
      <c r="AV36" s="72"/>
    </row>
    <row r="37" spans="1:48" ht="27" customHeight="1">
      <c r="A37" s="448"/>
      <c r="B37" s="450"/>
      <c r="C37" s="459"/>
      <c r="D37" s="306"/>
      <c r="E37" s="306"/>
      <c r="F37" s="331"/>
      <c r="G37" s="321"/>
      <c r="H37" s="324"/>
      <c r="I37" s="600">
        <v>0.75</v>
      </c>
      <c r="J37" s="101">
        <v>0.5</v>
      </c>
      <c r="L37" s="228"/>
      <c r="M37" s="229"/>
      <c r="N37" s="239"/>
      <c r="O37" s="228"/>
      <c r="P37" s="229"/>
      <c r="Q37" s="230"/>
      <c r="R37" s="28">
        <v>0</v>
      </c>
      <c r="S37" s="77">
        <v>0</v>
      </c>
      <c r="U37" s="75" t="e">
        <f t="shared" si="30"/>
        <v>#DIV/0!</v>
      </c>
      <c r="V37" s="1" t="e">
        <f t="shared" si="31"/>
        <v>#DIV/0!</v>
      </c>
      <c r="W37" s="6" t="e">
        <f t="shared" si="32"/>
        <v>#DIV/0!</v>
      </c>
      <c r="X37" s="46" t="e">
        <f t="shared" si="33"/>
        <v>#DIV/0!</v>
      </c>
      <c r="Y37" s="47" t="e">
        <f t="shared" si="34"/>
        <v>#DIV/0!</v>
      </c>
      <c r="Z37" s="50" t="e">
        <f t="shared" si="35"/>
        <v>#DIV/0!</v>
      </c>
      <c r="AA37" s="28" t="e">
        <f t="shared" si="36"/>
        <v>#DIV/0!</v>
      </c>
      <c r="AB37" s="29" t="e">
        <f t="shared" si="37"/>
        <v>#DIV/0!</v>
      </c>
      <c r="AD37" s="327"/>
      <c r="AE37" s="327"/>
      <c r="AF37" s="327"/>
      <c r="AG37" s="318"/>
      <c r="AH37" s="318"/>
      <c r="AI37" s="318"/>
      <c r="AJ37" s="407"/>
      <c r="AK37" s="315"/>
      <c r="AL37" s="86"/>
      <c r="AM37" s="467"/>
      <c r="AN37" s="467"/>
      <c r="AO37" s="467"/>
      <c r="AP37" s="467"/>
      <c r="AQ37" s="467"/>
      <c r="AR37" s="467"/>
      <c r="AS37" s="407"/>
      <c r="AT37" s="407"/>
      <c r="AU37" s="86"/>
      <c r="AV37" s="72"/>
    </row>
    <row r="38" spans="1:48" ht="27" customHeight="1" thickBot="1">
      <c r="A38" s="448"/>
      <c r="B38" s="460"/>
      <c r="C38" s="461"/>
      <c r="D38" s="307"/>
      <c r="E38" s="307"/>
      <c r="F38" s="332"/>
      <c r="G38" s="322"/>
      <c r="H38" s="325"/>
      <c r="I38" s="601" t="s">
        <v>82</v>
      </c>
      <c r="J38" s="101">
        <v>1</v>
      </c>
      <c r="L38" s="231"/>
      <c r="M38" s="232"/>
      <c r="N38" s="235"/>
      <c r="O38" s="231"/>
      <c r="P38" s="232"/>
      <c r="Q38" s="233"/>
      <c r="R38" s="38">
        <v>0</v>
      </c>
      <c r="S38" s="39">
        <f>$R$5</f>
        <v>0</v>
      </c>
      <c r="U38" s="74" t="e">
        <f t="shared" si="30"/>
        <v>#DIV/0!</v>
      </c>
      <c r="V38" s="8" t="e">
        <f t="shared" si="31"/>
        <v>#DIV/0!</v>
      </c>
      <c r="W38" s="9" t="e">
        <f t="shared" si="32"/>
        <v>#DIV/0!</v>
      </c>
      <c r="X38" s="43" t="e">
        <f t="shared" si="33"/>
        <v>#DIV/0!</v>
      </c>
      <c r="Y38" s="44" t="e">
        <f t="shared" si="34"/>
        <v>#DIV/0!</v>
      </c>
      <c r="Z38" s="51" t="e">
        <f t="shared" si="35"/>
        <v>#DIV/0!</v>
      </c>
      <c r="AA38" s="33" t="e">
        <f t="shared" si="36"/>
        <v>#DIV/0!</v>
      </c>
      <c r="AB38" s="34" t="e">
        <f t="shared" si="37"/>
        <v>#DIV/0!</v>
      </c>
      <c r="AD38" s="345"/>
      <c r="AE38" s="345"/>
      <c r="AF38" s="345"/>
      <c r="AG38" s="319"/>
      <c r="AH38" s="319"/>
      <c r="AI38" s="319"/>
      <c r="AJ38" s="408"/>
      <c r="AK38" s="316"/>
      <c r="AL38" s="86"/>
      <c r="AM38" s="468"/>
      <c r="AN38" s="468"/>
      <c r="AO38" s="468"/>
      <c r="AP38" s="468"/>
      <c r="AQ38" s="468"/>
      <c r="AR38" s="468"/>
      <c r="AS38" s="408"/>
      <c r="AT38" s="408"/>
      <c r="AU38" s="86"/>
      <c r="AV38" s="72"/>
    </row>
    <row r="39" spans="1:48" ht="27" customHeight="1">
      <c r="A39" s="448"/>
      <c r="B39" s="449" t="s">
        <v>83</v>
      </c>
      <c r="C39" s="458">
        <v>0.3</v>
      </c>
      <c r="D39" s="303" t="s">
        <v>84</v>
      </c>
      <c r="E39" s="303" t="s">
        <v>85</v>
      </c>
      <c r="F39" s="330" t="s">
        <v>43</v>
      </c>
      <c r="G39" s="333" t="s">
        <v>86</v>
      </c>
      <c r="H39" s="361">
        <v>1</v>
      </c>
      <c r="I39" s="598" t="s">
        <v>87</v>
      </c>
      <c r="J39" s="101">
        <v>-1</v>
      </c>
      <c r="L39" s="225"/>
      <c r="M39" s="226"/>
      <c r="N39" s="234"/>
      <c r="O39" s="225"/>
      <c r="P39" s="226"/>
      <c r="Q39" s="227"/>
      <c r="R39" s="36">
        <f>$R$5</f>
        <v>0</v>
      </c>
      <c r="S39" s="37">
        <v>0</v>
      </c>
      <c r="U39" s="73" t="e">
        <f t="shared" si="30"/>
        <v>#DIV/0!</v>
      </c>
      <c r="V39" s="14" t="e">
        <f t="shared" si="31"/>
        <v>#DIV/0!</v>
      </c>
      <c r="W39" s="15" t="e">
        <f t="shared" si="32"/>
        <v>#DIV/0!</v>
      </c>
      <c r="X39" s="40" t="e">
        <f t="shared" si="33"/>
        <v>#DIV/0!</v>
      </c>
      <c r="Y39" s="41" t="e">
        <f t="shared" si="34"/>
        <v>#DIV/0!</v>
      </c>
      <c r="Z39" s="42" t="e">
        <f t="shared" si="35"/>
        <v>#DIV/0!</v>
      </c>
      <c r="AA39" s="26" t="e">
        <f t="shared" si="36"/>
        <v>#DIV/0!</v>
      </c>
      <c r="AB39" s="27" t="e">
        <f t="shared" si="37"/>
        <v>#DIV/0!</v>
      </c>
      <c r="AD39" s="326" t="e">
        <f t="shared" ref="AD39:AK39" si="41">(U39*$J39)+(U40*$J40)+(U41*$J41)+(U42*$J42)</f>
        <v>#DIV/0!</v>
      </c>
      <c r="AE39" s="326" t="e">
        <f t="shared" si="41"/>
        <v>#DIV/0!</v>
      </c>
      <c r="AF39" s="326" t="e">
        <f t="shared" si="41"/>
        <v>#DIV/0!</v>
      </c>
      <c r="AG39" s="326" t="e">
        <f t="shared" si="41"/>
        <v>#DIV/0!</v>
      </c>
      <c r="AH39" s="326" t="e">
        <f t="shared" si="41"/>
        <v>#DIV/0!</v>
      </c>
      <c r="AI39" s="326" t="e">
        <f t="shared" si="41"/>
        <v>#DIV/0!</v>
      </c>
      <c r="AJ39" s="412" t="e">
        <f t="shared" si="41"/>
        <v>#DIV/0!</v>
      </c>
      <c r="AK39" s="412" t="e">
        <f t="shared" si="41"/>
        <v>#DIV/0!</v>
      </c>
      <c r="AL39" s="86"/>
      <c r="AM39" s="446" t="e">
        <f>AD39*$H39</f>
        <v>#DIV/0!</v>
      </c>
      <c r="AN39" s="446" t="e">
        <f t="shared" ref="AN39:AT39" si="42">AE39*$H39</f>
        <v>#DIV/0!</v>
      </c>
      <c r="AO39" s="446" t="e">
        <f t="shared" si="42"/>
        <v>#DIV/0!</v>
      </c>
      <c r="AP39" s="446" t="e">
        <f>AG39*$H39</f>
        <v>#DIV/0!</v>
      </c>
      <c r="AQ39" s="446" t="e">
        <f t="shared" si="42"/>
        <v>#DIV/0!</v>
      </c>
      <c r="AR39" s="446" t="e">
        <f t="shared" si="42"/>
        <v>#DIV/0!</v>
      </c>
      <c r="AS39" s="479" t="e">
        <f>AJ39*$H39</f>
        <v>#DIV/0!</v>
      </c>
      <c r="AT39" s="479" t="e">
        <f t="shared" si="42"/>
        <v>#DIV/0!</v>
      </c>
      <c r="AU39" s="86"/>
      <c r="AV39" s="72"/>
    </row>
    <row r="40" spans="1:48" ht="27" customHeight="1">
      <c r="A40" s="448"/>
      <c r="B40" s="450"/>
      <c r="C40" s="459"/>
      <c r="D40" s="304"/>
      <c r="E40" s="304"/>
      <c r="F40" s="331"/>
      <c r="G40" s="334"/>
      <c r="H40" s="324"/>
      <c r="I40" s="599" t="s">
        <v>88</v>
      </c>
      <c r="J40" s="101">
        <v>0</v>
      </c>
      <c r="L40" s="228"/>
      <c r="M40" s="229"/>
      <c r="N40" s="239"/>
      <c r="O40" s="228"/>
      <c r="P40" s="229"/>
      <c r="Q40" s="230"/>
      <c r="R40" s="28">
        <v>0</v>
      </c>
      <c r="S40" s="77">
        <v>0</v>
      </c>
      <c r="U40" s="75" t="e">
        <f t="shared" si="30"/>
        <v>#DIV/0!</v>
      </c>
      <c r="V40" s="1" t="e">
        <f t="shared" si="31"/>
        <v>#DIV/0!</v>
      </c>
      <c r="W40" s="6" t="e">
        <f t="shared" si="32"/>
        <v>#DIV/0!</v>
      </c>
      <c r="X40" s="46" t="e">
        <f t="shared" si="33"/>
        <v>#DIV/0!</v>
      </c>
      <c r="Y40" s="47" t="e">
        <f t="shared" si="34"/>
        <v>#DIV/0!</v>
      </c>
      <c r="Z40" s="48" t="e">
        <f t="shared" si="35"/>
        <v>#DIV/0!</v>
      </c>
      <c r="AA40" s="28" t="e">
        <f t="shared" si="36"/>
        <v>#DIV/0!</v>
      </c>
      <c r="AB40" s="29" t="e">
        <f t="shared" si="37"/>
        <v>#DIV/0!</v>
      </c>
      <c r="AD40" s="327"/>
      <c r="AE40" s="327"/>
      <c r="AF40" s="327"/>
      <c r="AG40" s="327"/>
      <c r="AH40" s="327"/>
      <c r="AI40" s="327"/>
      <c r="AJ40" s="413"/>
      <c r="AK40" s="413"/>
      <c r="AL40" s="86"/>
      <c r="AM40" s="327"/>
      <c r="AN40" s="327"/>
      <c r="AO40" s="327"/>
      <c r="AP40" s="327"/>
      <c r="AQ40" s="327"/>
      <c r="AR40" s="327"/>
      <c r="AS40" s="407"/>
      <c r="AT40" s="407"/>
      <c r="AU40" s="86"/>
      <c r="AV40" s="72"/>
    </row>
    <row r="41" spans="1:48" ht="27" customHeight="1">
      <c r="A41" s="448"/>
      <c r="B41" s="450"/>
      <c r="C41" s="459"/>
      <c r="D41" s="304"/>
      <c r="E41" s="304"/>
      <c r="F41" s="331"/>
      <c r="G41" s="334"/>
      <c r="H41" s="324"/>
      <c r="I41" s="599" t="s">
        <v>89</v>
      </c>
      <c r="J41" s="101">
        <v>0.5</v>
      </c>
      <c r="L41" s="228"/>
      <c r="M41" s="229"/>
      <c r="N41" s="239"/>
      <c r="O41" s="228"/>
      <c r="P41" s="229"/>
      <c r="Q41" s="230"/>
      <c r="R41" s="28">
        <v>0</v>
      </c>
      <c r="S41" s="77">
        <v>0</v>
      </c>
      <c r="U41" s="75" t="e">
        <f t="shared" si="30"/>
        <v>#DIV/0!</v>
      </c>
      <c r="V41" s="1" t="e">
        <f t="shared" si="31"/>
        <v>#DIV/0!</v>
      </c>
      <c r="W41" s="6" t="e">
        <f t="shared" si="32"/>
        <v>#DIV/0!</v>
      </c>
      <c r="X41" s="46" t="e">
        <f t="shared" si="33"/>
        <v>#DIV/0!</v>
      </c>
      <c r="Y41" s="47" t="e">
        <f t="shared" si="34"/>
        <v>#DIV/0!</v>
      </c>
      <c r="Z41" s="48" t="e">
        <f t="shared" si="35"/>
        <v>#DIV/0!</v>
      </c>
      <c r="AA41" s="28" t="e">
        <f t="shared" si="36"/>
        <v>#DIV/0!</v>
      </c>
      <c r="AB41" s="29" t="e">
        <f t="shared" si="37"/>
        <v>#DIV/0!</v>
      </c>
      <c r="AD41" s="327"/>
      <c r="AE41" s="327"/>
      <c r="AF41" s="327"/>
      <c r="AG41" s="327"/>
      <c r="AH41" s="327"/>
      <c r="AI41" s="327"/>
      <c r="AJ41" s="413"/>
      <c r="AK41" s="413"/>
      <c r="AL41" s="86"/>
      <c r="AM41" s="327"/>
      <c r="AN41" s="327"/>
      <c r="AO41" s="327"/>
      <c r="AP41" s="327"/>
      <c r="AQ41" s="327"/>
      <c r="AR41" s="327"/>
      <c r="AS41" s="407"/>
      <c r="AT41" s="407"/>
      <c r="AU41" s="86"/>
      <c r="AV41" s="72"/>
    </row>
    <row r="42" spans="1:48" ht="27" customHeight="1" thickBot="1">
      <c r="A42" s="448"/>
      <c r="B42" s="450"/>
      <c r="C42" s="459"/>
      <c r="D42" s="304"/>
      <c r="E42" s="304"/>
      <c r="F42" s="331"/>
      <c r="G42" s="334"/>
      <c r="H42" s="324"/>
      <c r="I42" s="602" t="s">
        <v>90</v>
      </c>
      <c r="J42" s="101">
        <v>1</v>
      </c>
      <c r="L42" s="228"/>
      <c r="M42" s="229"/>
      <c r="N42" s="239"/>
      <c r="O42" s="228"/>
      <c r="P42" s="229"/>
      <c r="Q42" s="230"/>
      <c r="R42" s="33">
        <v>0</v>
      </c>
      <c r="S42" s="79">
        <f>$R$5</f>
        <v>0</v>
      </c>
      <c r="U42" s="75" t="e">
        <f t="shared" si="30"/>
        <v>#DIV/0!</v>
      </c>
      <c r="V42" s="1" t="e">
        <f t="shared" si="31"/>
        <v>#DIV/0!</v>
      </c>
      <c r="W42" s="6" t="e">
        <f t="shared" si="32"/>
        <v>#DIV/0!</v>
      </c>
      <c r="X42" s="46" t="e">
        <f t="shared" si="33"/>
        <v>#DIV/0!</v>
      </c>
      <c r="Y42" s="47" t="e">
        <f t="shared" si="34"/>
        <v>#DIV/0!</v>
      </c>
      <c r="Z42" s="48" t="e">
        <f t="shared" si="35"/>
        <v>#DIV/0!</v>
      </c>
      <c r="AA42" s="28" t="e">
        <f t="shared" si="36"/>
        <v>#DIV/0!</v>
      </c>
      <c r="AB42" s="29" t="e">
        <f t="shared" si="37"/>
        <v>#DIV/0!</v>
      </c>
      <c r="AD42" s="327"/>
      <c r="AE42" s="327"/>
      <c r="AF42" s="327"/>
      <c r="AG42" s="327"/>
      <c r="AH42" s="327"/>
      <c r="AI42" s="327"/>
      <c r="AJ42" s="413"/>
      <c r="AK42" s="413"/>
      <c r="AL42" s="86"/>
      <c r="AM42" s="327"/>
      <c r="AN42" s="327"/>
      <c r="AO42" s="327"/>
      <c r="AP42" s="327"/>
      <c r="AQ42" s="327"/>
      <c r="AR42" s="327"/>
      <c r="AS42" s="407"/>
      <c r="AT42" s="407"/>
      <c r="AU42" s="86"/>
      <c r="AV42" s="72"/>
    </row>
    <row r="43" spans="1:48" ht="27" customHeight="1">
      <c r="A43" s="448"/>
      <c r="B43" s="486" t="s">
        <v>91</v>
      </c>
      <c r="C43" s="489">
        <v>0.2</v>
      </c>
      <c r="D43" s="303" t="s">
        <v>57</v>
      </c>
      <c r="E43" s="305" t="s">
        <v>92</v>
      </c>
      <c r="F43" s="330" t="s">
        <v>43</v>
      </c>
      <c r="G43" s="333" t="s">
        <v>93</v>
      </c>
      <c r="H43" s="361">
        <v>0.25</v>
      </c>
      <c r="I43" s="603" t="s">
        <v>78</v>
      </c>
      <c r="J43" s="101">
        <v>-1</v>
      </c>
      <c r="L43" s="225"/>
      <c r="M43" s="226"/>
      <c r="N43" s="234"/>
      <c r="O43" s="225"/>
      <c r="P43" s="226"/>
      <c r="Q43" s="234"/>
      <c r="R43" s="204">
        <f>$R$5</f>
        <v>0</v>
      </c>
      <c r="S43" s="37">
        <v>0</v>
      </c>
      <c r="U43" s="10" t="e">
        <f t="shared" si="30"/>
        <v>#DIV/0!</v>
      </c>
      <c r="V43" s="10" t="e">
        <f t="shared" si="31"/>
        <v>#DIV/0!</v>
      </c>
      <c r="W43" s="10" t="e">
        <f t="shared" si="32"/>
        <v>#DIV/0!</v>
      </c>
      <c r="X43" s="13" t="e">
        <f t="shared" si="33"/>
        <v>#DIV/0!</v>
      </c>
      <c r="Y43" s="14" t="e">
        <f t="shared" si="34"/>
        <v>#DIV/0!</v>
      </c>
      <c r="Z43" s="15" t="e">
        <f t="shared" si="35"/>
        <v>#DIV/0!</v>
      </c>
      <c r="AA43" s="32" t="e">
        <f t="shared" si="36"/>
        <v>#DIV/0!</v>
      </c>
      <c r="AB43" s="32" t="e">
        <f t="shared" si="37"/>
        <v>#DIV/0!</v>
      </c>
      <c r="AD43" s="326" t="e">
        <f t="shared" ref="AD43:AK43" si="43">(U43*$J43)+(U44*$J44)</f>
        <v>#DIV/0!</v>
      </c>
      <c r="AE43" s="328" t="e">
        <f t="shared" si="43"/>
        <v>#DIV/0!</v>
      </c>
      <c r="AF43" s="326" t="e">
        <f t="shared" si="43"/>
        <v>#DIV/0!</v>
      </c>
      <c r="AG43" s="480" t="e">
        <f t="shared" si="43"/>
        <v>#DIV/0!</v>
      </c>
      <c r="AH43" s="480" t="e">
        <f t="shared" si="43"/>
        <v>#DIV/0!</v>
      </c>
      <c r="AI43" s="480" t="e">
        <f t="shared" si="43"/>
        <v>#DIV/0!</v>
      </c>
      <c r="AJ43" s="311" t="e">
        <f t="shared" si="43"/>
        <v>#DIV/0!</v>
      </c>
      <c r="AK43" s="311" t="e">
        <f t="shared" si="43"/>
        <v>#DIV/0!</v>
      </c>
      <c r="AL43" s="86"/>
      <c r="AM43" s="328" t="e">
        <f xml:space="preserve"> (AD43*$H43)+ (AD45*$H45)</f>
        <v>#DIV/0!</v>
      </c>
      <c r="AN43" s="328" t="e">
        <f t="shared" ref="AN43:AR43" si="44" xml:space="preserve"> (AE43*$H43)+ (AE45*$H45)</f>
        <v>#DIV/0!</v>
      </c>
      <c r="AO43" s="328" t="e">
        <f t="shared" si="44"/>
        <v>#DIV/0!</v>
      </c>
      <c r="AP43" s="328" t="e">
        <f t="shared" si="44"/>
        <v>#DIV/0!</v>
      </c>
      <c r="AQ43" s="328" t="e">
        <f t="shared" si="44"/>
        <v>#DIV/0!</v>
      </c>
      <c r="AR43" s="328" t="e">
        <f t="shared" si="44"/>
        <v>#DIV/0!</v>
      </c>
      <c r="AS43" s="429" t="e">
        <f xml:space="preserve"> (AJ43*$H43)+ (AJ45*$H45)</f>
        <v>#DIV/0!</v>
      </c>
      <c r="AT43" s="429" t="e">
        <f xml:space="preserve"> (AK43*$H43)+ (AK45*$H45)</f>
        <v>#DIV/0!</v>
      </c>
      <c r="AU43" s="86">
        <f t="shared" ref="AU43" si="45" xml:space="preserve"> (AL43*$H43)+ (AL45*$H45)</f>
        <v>0</v>
      </c>
      <c r="AV43" s="72" t="e">
        <f t="shared" ref="AV43" si="46" xml:space="preserve"> (AM43*$H43)+ (AM45*$H45)</f>
        <v>#DIV/0!</v>
      </c>
    </row>
    <row r="44" spans="1:48" ht="27" customHeight="1" thickBot="1">
      <c r="A44" s="448"/>
      <c r="B44" s="487"/>
      <c r="C44" s="490"/>
      <c r="D44" s="304"/>
      <c r="E44" s="306"/>
      <c r="F44" s="331"/>
      <c r="G44" s="334"/>
      <c r="H44" s="324"/>
      <c r="I44" s="599" t="s">
        <v>79</v>
      </c>
      <c r="J44" s="101">
        <v>0</v>
      </c>
      <c r="L44" s="231"/>
      <c r="M44" s="232"/>
      <c r="N44" s="235"/>
      <c r="O44" s="231"/>
      <c r="P44" s="232"/>
      <c r="Q44" s="235"/>
      <c r="R44" s="52">
        <v>0</v>
      </c>
      <c r="S44" s="39">
        <f>$R$5</f>
        <v>0</v>
      </c>
      <c r="U44" s="10" t="e">
        <f t="shared" si="30"/>
        <v>#DIV/0!</v>
      </c>
      <c r="V44" s="10" t="e">
        <f t="shared" si="31"/>
        <v>#DIV/0!</v>
      </c>
      <c r="W44" s="10" t="e">
        <f t="shared" si="32"/>
        <v>#DIV/0!</v>
      </c>
      <c r="X44" s="7" t="e">
        <f t="shared" si="33"/>
        <v>#DIV/0!</v>
      </c>
      <c r="Y44" s="44" t="e">
        <f t="shared" si="34"/>
        <v>#DIV/0!</v>
      </c>
      <c r="Z44" s="45" t="e">
        <f t="shared" si="35"/>
        <v>#DIV/0!</v>
      </c>
      <c r="AA44" s="52" t="e">
        <f t="shared" si="36"/>
        <v>#DIV/0!</v>
      </c>
      <c r="AB44" s="54" t="e">
        <f t="shared" si="37"/>
        <v>#DIV/0!</v>
      </c>
      <c r="AD44" s="327"/>
      <c r="AE44" s="329"/>
      <c r="AF44" s="327"/>
      <c r="AG44" s="318"/>
      <c r="AH44" s="318"/>
      <c r="AI44" s="318"/>
      <c r="AJ44" s="312"/>
      <c r="AK44" s="312"/>
      <c r="AL44" s="86"/>
      <c r="AM44" s="467"/>
      <c r="AN44" s="467"/>
      <c r="AO44" s="467"/>
      <c r="AP44" s="467"/>
      <c r="AQ44" s="467"/>
      <c r="AR44" s="467"/>
      <c r="AS44" s="407"/>
      <c r="AT44" s="407"/>
      <c r="AU44" s="86"/>
      <c r="AV44" s="72"/>
    </row>
    <row r="45" spans="1:48" ht="27" customHeight="1">
      <c r="A45" s="448"/>
      <c r="B45" s="487"/>
      <c r="C45" s="490"/>
      <c r="D45" s="303" t="s">
        <v>73</v>
      </c>
      <c r="E45" s="306"/>
      <c r="F45" s="330" t="s">
        <v>43</v>
      </c>
      <c r="G45" s="333" t="s">
        <v>94</v>
      </c>
      <c r="H45" s="361">
        <v>0.75</v>
      </c>
      <c r="I45" s="598" t="s">
        <v>95</v>
      </c>
      <c r="J45" s="101">
        <v>-1</v>
      </c>
      <c r="L45" s="225"/>
      <c r="M45" s="226"/>
      <c r="N45" s="234"/>
      <c r="O45" s="225"/>
      <c r="P45" s="226"/>
      <c r="Q45" s="227"/>
      <c r="R45" s="36">
        <f>$R$5</f>
        <v>0</v>
      </c>
      <c r="S45" s="37">
        <v>0</v>
      </c>
      <c r="U45" s="73" t="e">
        <f t="shared" si="30"/>
        <v>#DIV/0!</v>
      </c>
      <c r="V45" s="14" t="e">
        <f t="shared" si="31"/>
        <v>#DIV/0!</v>
      </c>
      <c r="W45" s="15" t="e">
        <f t="shared" si="32"/>
        <v>#DIV/0!</v>
      </c>
      <c r="X45" s="40" t="e">
        <f t="shared" si="33"/>
        <v>#DIV/0!</v>
      </c>
      <c r="Y45" s="41" t="e">
        <f t="shared" si="34"/>
        <v>#DIV/0!</v>
      </c>
      <c r="Z45" s="42" t="e">
        <f t="shared" si="35"/>
        <v>#DIV/0!</v>
      </c>
      <c r="AA45" s="26" t="e">
        <f t="shared" si="36"/>
        <v>#DIV/0!</v>
      </c>
      <c r="AB45" s="27" t="e">
        <f t="shared" si="37"/>
        <v>#DIV/0!</v>
      </c>
      <c r="AD45" s="328" t="e">
        <f t="shared" ref="AD45:AK45" si="47">(U45*$J45)+(U46*$J46)+(U47*$J47)+(U48*$J48)+(U49*$J49)</f>
        <v>#DIV/0!</v>
      </c>
      <c r="AE45" s="328" t="e">
        <f t="shared" si="47"/>
        <v>#DIV/0!</v>
      </c>
      <c r="AF45" s="328" t="e">
        <f t="shared" si="47"/>
        <v>#DIV/0!</v>
      </c>
      <c r="AG45" s="473" t="e">
        <f t="shared" si="47"/>
        <v>#DIV/0!</v>
      </c>
      <c r="AH45" s="473" t="e">
        <f t="shared" si="47"/>
        <v>#DIV/0!</v>
      </c>
      <c r="AI45" s="476" t="e">
        <f t="shared" si="47"/>
        <v>#DIV/0!</v>
      </c>
      <c r="AJ45" s="479" t="e">
        <f t="shared" si="47"/>
        <v>#DIV/0!</v>
      </c>
      <c r="AK45" s="311" t="e">
        <f t="shared" si="47"/>
        <v>#DIV/0!</v>
      </c>
      <c r="AL45" s="86"/>
      <c r="AM45" s="467"/>
      <c r="AN45" s="467"/>
      <c r="AO45" s="467"/>
      <c r="AP45" s="467"/>
      <c r="AQ45" s="467"/>
      <c r="AR45" s="467"/>
      <c r="AS45" s="407"/>
      <c r="AT45" s="407"/>
      <c r="AU45" s="86"/>
      <c r="AV45" s="72"/>
    </row>
    <row r="46" spans="1:48" ht="27" customHeight="1">
      <c r="A46" s="448"/>
      <c r="B46" s="487"/>
      <c r="C46" s="490"/>
      <c r="D46" s="304"/>
      <c r="E46" s="306"/>
      <c r="F46" s="331"/>
      <c r="G46" s="334"/>
      <c r="H46" s="324"/>
      <c r="I46" s="599" t="s">
        <v>96</v>
      </c>
      <c r="J46" s="101">
        <v>-0.5</v>
      </c>
      <c r="L46" s="228"/>
      <c r="M46" s="229"/>
      <c r="N46" s="239"/>
      <c r="O46" s="228"/>
      <c r="P46" s="229"/>
      <c r="Q46" s="230"/>
      <c r="R46" s="28">
        <v>0</v>
      </c>
      <c r="S46" s="77">
        <v>0</v>
      </c>
      <c r="U46" s="75" t="e">
        <f t="shared" si="30"/>
        <v>#DIV/0!</v>
      </c>
      <c r="V46" s="1" t="e">
        <f t="shared" si="31"/>
        <v>#DIV/0!</v>
      </c>
      <c r="W46" s="6" t="e">
        <f t="shared" si="32"/>
        <v>#DIV/0!</v>
      </c>
      <c r="X46" s="46" t="e">
        <f t="shared" si="33"/>
        <v>#DIV/0!</v>
      </c>
      <c r="Y46" s="47" t="e">
        <f t="shared" si="34"/>
        <v>#DIV/0!</v>
      </c>
      <c r="Z46" s="48" t="e">
        <f t="shared" si="35"/>
        <v>#DIV/0!</v>
      </c>
      <c r="AA46" s="28" t="e">
        <f t="shared" si="36"/>
        <v>#DIV/0!</v>
      </c>
      <c r="AB46" s="29" t="e">
        <f t="shared" si="37"/>
        <v>#DIV/0!</v>
      </c>
      <c r="AD46" s="467"/>
      <c r="AE46" s="467"/>
      <c r="AF46" s="467"/>
      <c r="AG46" s="474"/>
      <c r="AH46" s="474"/>
      <c r="AI46" s="477"/>
      <c r="AJ46" s="407"/>
      <c r="AK46" s="315"/>
      <c r="AL46" s="86"/>
      <c r="AM46" s="467"/>
      <c r="AN46" s="467"/>
      <c r="AO46" s="467"/>
      <c r="AP46" s="467"/>
      <c r="AQ46" s="467"/>
      <c r="AR46" s="467"/>
      <c r="AS46" s="407"/>
      <c r="AT46" s="407"/>
      <c r="AU46" s="86"/>
      <c r="AV46" s="72"/>
    </row>
    <row r="47" spans="1:48" ht="27" customHeight="1">
      <c r="A47" s="448"/>
      <c r="B47" s="487"/>
      <c r="C47" s="490"/>
      <c r="D47" s="304"/>
      <c r="E47" s="306"/>
      <c r="F47" s="331"/>
      <c r="G47" s="334"/>
      <c r="H47" s="324"/>
      <c r="I47" s="599" t="s">
        <v>97</v>
      </c>
      <c r="J47" s="101">
        <v>0</v>
      </c>
      <c r="L47" s="228"/>
      <c r="M47" s="229"/>
      <c r="N47" s="239"/>
      <c r="O47" s="228"/>
      <c r="P47" s="229"/>
      <c r="Q47" s="230"/>
      <c r="R47" s="28">
        <v>0</v>
      </c>
      <c r="S47" s="77">
        <v>0</v>
      </c>
      <c r="U47" s="75" t="e">
        <f t="shared" si="30"/>
        <v>#DIV/0!</v>
      </c>
      <c r="V47" s="1" t="e">
        <f t="shared" si="31"/>
        <v>#DIV/0!</v>
      </c>
      <c r="W47" s="6" t="e">
        <f t="shared" si="32"/>
        <v>#DIV/0!</v>
      </c>
      <c r="X47" s="46" t="e">
        <f t="shared" si="33"/>
        <v>#DIV/0!</v>
      </c>
      <c r="Y47" s="47" t="e">
        <f t="shared" si="34"/>
        <v>#DIV/0!</v>
      </c>
      <c r="Z47" s="48" t="e">
        <f t="shared" si="35"/>
        <v>#DIV/0!</v>
      </c>
      <c r="AA47" s="28" t="e">
        <f t="shared" si="36"/>
        <v>#DIV/0!</v>
      </c>
      <c r="AB47" s="29" t="e">
        <f t="shared" si="37"/>
        <v>#DIV/0!</v>
      </c>
      <c r="AD47" s="467"/>
      <c r="AE47" s="467"/>
      <c r="AF47" s="467"/>
      <c r="AG47" s="474"/>
      <c r="AH47" s="474"/>
      <c r="AI47" s="477"/>
      <c r="AJ47" s="407"/>
      <c r="AK47" s="315"/>
      <c r="AL47" s="86"/>
      <c r="AM47" s="467"/>
      <c r="AN47" s="467"/>
      <c r="AO47" s="467"/>
      <c r="AP47" s="467"/>
      <c r="AQ47" s="467"/>
      <c r="AR47" s="467"/>
      <c r="AS47" s="407"/>
      <c r="AT47" s="407"/>
      <c r="AU47" s="86"/>
      <c r="AV47" s="72"/>
    </row>
    <row r="48" spans="1:48" ht="27" customHeight="1">
      <c r="A48" s="448"/>
      <c r="B48" s="487"/>
      <c r="C48" s="490"/>
      <c r="D48" s="304"/>
      <c r="E48" s="306"/>
      <c r="F48" s="331"/>
      <c r="G48" s="334"/>
      <c r="H48" s="324"/>
      <c r="I48" s="599" t="s">
        <v>98</v>
      </c>
      <c r="J48" s="101">
        <v>0.5</v>
      </c>
      <c r="L48" s="228"/>
      <c r="M48" s="229"/>
      <c r="N48" s="239"/>
      <c r="O48" s="228"/>
      <c r="P48" s="229"/>
      <c r="Q48" s="230"/>
      <c r="R48" s="28">
        <v>0</v>
      </c>
      <c r="S48" s="77">
        <v>0</v>
      </c>
      <c r="U48" s="75" t="e">
        <f t="shared" si="30"/>
        <v>#DIV/0!</v>
      </c>
      <c r="V48" s="1" t="e">
        <f t="shared" si="31"/>
        <v>#DIV/0!</v>
      </c>
      <c r="W48" s="6" t="e">
        <f t="shared" si="32"/>
        <v>#DIV/0!</v>
      </c>
      <c r="X48" s="46" t="e">
        <f t="shared" si="33"/>
        <v>#DIV/0!</v>
      </c>
      <c r="Y48" s="47" t="e">
        <f t="shared" si="34"/>
        <v>#DIV/0!</v>
      </c>
      <c r="Z48" s="48" t="e">
        <f t="shared" si="35"/>
        <v>#DIV/0!</v>
      </c>
      <c r="AA48" s="28" t="e">
        <f t="shared" si="36"/>
        <v>#DIV/0!</v>
      </c>
      <c r="AB48" s="29" t="e">
        <f t="shared" si="37"/>
        <v>#DIV/0!</v>
      </c>
      <c r="AD48" s="467"/>
      <c r="AE48" s="467"/>
      <c r="AF48" s="467"/>
      <c r="AG48" s="474"/>
      <c r="AH48" s="474"/>
      <c r="AI48" s="477"/>
      <c r="AJ48" s="407"/>
      <c r="AK48" s="315"/>
      <c r="AL48" s="86"/>
      <c r="AM48" s="467"/>
      <c r="AN48" s="467"/>
      <c r="AO48" s="467"/>
      <c r="AP48" s="467"/>
      <c r="AQ48" s="467"/>
      <c r="AR48" s="467"/>
      <c r="AS48" s="407"/>
      <c r="AT48" s="407"/>
      <c r="AU48" s="86"/>
      <c r="AV48" s="72"/>
    </row>
    <row r="49" spans="1:48" ht="27" customHeight="1" thickBot="1">
      <c r="A49" s="448"/>
      <c r="B49" s="488"/>
      <c r="C49" s="491"/>
      <c r="D49" s="454"/>
      <c r="E49" s="307"/>
      <c r="F49" s="332"/>
      <c r="G49" s="492"/>
      <c r="H49" s="325"/>
      <c r="I49" s="601" t="s">
        <v>99</v>
      </c>
      <c r="J49" s="101">
        <v>1</v>
      </c>
      <c r="L49" s="231"/>
      <c r="M49" s="232"/>
      <c r="N49" s="235"/>
      <c r="O49" s="231"/>
      <c r="P49" s="232"/>
      <c r="Q49" s="233"/>
      <c r="R49" s="38">
        <v>0</v>
      </c>
      <c r="S49" s="39">
        <f>$R$5</f>
        <v>0</v>
      </c>
      <c r="U49" s="74" t="e">
        <f t="shared" si="30"/>
        <v>#DIV/0!</v>
      </c>
      <c r="V49" s="8" t="e">
        <f t="shared" si="31"/>
        <v>#DIV/0!</v>
      </c>
      <c r="W49" s="9" t="e">
        <f t="shared" si="32"/>
        <v>#DIV/0!</v>
      </c>
      <c r="X49" s="43" t="e">
        <f t="shared" si="33"/>
        <v>#DIV/0!</v>
      </c>
      <c r="Y49" s="44" t="e">
        <f t="shared" si="34"/>
        <v>#DIV/0!</v>
      </c>
      <c r="Z49" s="45" t="e">
        <f t="shared" si="35"/>
        <v>#DIV/0!</v>
      </c>
      <c r="AA49" s="52" t="e">
        <f t="shared" si="36"/>
        <v>#DIV/0!</v>
      </c>
      <c r="AB49" s="53" t="e">
        <f t="shared" si="37"/>
        <v>#DIV/0!</v>
      </c>
      <c r="AD49" s="329"/>
      <c r="AE49" s="329"/>
      <c r="AF49" s="329"/>
      <c r="AG49" s="475"/>
      <c r="AH49" s="475"/>
      <c r="AI49" s="478"/>
      <c r="AJ49" s="408"/>
      <c r="AK49" s="316"/>
      <c r="AL49" s="86"/>
      <c r="AM49" s="329"/>
      <c r="AN49" s="329"/>
      <c r="AO49" s="329"/>
      <c r="AP49" s="329"/>
      <c r="AQ49" s="329"/>
      <c r="AR49" s="329"/>
      <c r="AS49" s="408"/>
      <c r="AT49" s="408"/>
      <c r="AU49" s="86"/>
      <c r="AV49" s="72"/>
    </row>
    <row r="50" spans="1:48" ht="27" customHeight="1">
      <c r="A50" s="448"/>
      <c r="B50" s="449" t="s">
        <v>100</v>
      </c>
      <c r="C50" s="458">
        <v>0.15</v>
      </c>
      <c r="D50" s="303" t="s">
        <v>57</v>
      </c>
      <c r="E50" s="305" t="s">
        <v>101</v>
      </c>
      <c r="F50" s="330" t="s">
        <v>43</v>
      </c>
      <c r="G50" s="493" t="s">
        <v>102</v>
      </c>
      <c r="H50" s="361">
        <v>0.7</v>
      </c>
      <c r="I50" s="598" t="s">
        <v>78</v>
      </c>
      <c r="J50" s="101">
        <v>1</v>
      </c>
      <c r="L50" s="225"/>
      <c r="M50" s="226"/>
      <c r="N50" s="234"/>
      <c r="O50" s="225"/>
      <c r="P50" s="226"/>
      <c r="Q50" s="227"/>
      <c r="R50" s="204">
        <v>0</v>
      </c>
      <c r="S50" s="37">
        <f>$R$5</f>
        <v>0</v>
      </c>
      <c r="U50" s="13" t="e">
        <f t="shared" si="30"/>
        <v>#DIV/0!</v>
      </c>
      <c r="V50" s="14" t="e">
        <f t="shared" si="31"/>
        <v>#DIV/0!</v>
      </c>
      <c r="W50" s="15" t="e">
        <f t="shared" si="32"/>
        <v>#DIV/0!</v>
      </c>
      <c r="X50" s="40" t="e">
        <f t="shared" si="33"/>
        <v>#DIV/0!</v>
      </c>
      <c r="Y50" s="41" t="e">
        <f t="shared" si="34"/>
        <v>#DIV/0!</v>
      </c>
      <c r="Z50" s="42" t="e">
        <f t="shared" si="35"/>
        <v>#DIV/0!</v>
      </c>
      <c r="AA50" s="32" t="e">
        <f t="shared" si="36"/>
        <v>#DIV/0!</v>
      </c>
      <c r="AB50" s="32" t="e">
        <f t="shared" si="37"/>
        <v>#DIV/0!</v>
      </c>
      <c r="AD50" s="326" t="e">
        <f t="shared" ref="AD50:AI50" si="48">(U50*$J50)+(U51*$J51)</f>
        <v>#DIV/0!</v>
      </c>
      <c r="AE50" s="328" t="e">
        <f t="shared" si="48"/>
        <v>#DIV/0!</v>
      </c>
      <c r="AF50" s="326" t="e">
        <f t="shared" si="48"/>
        <v>#DIV/0!</v>
      </c>
      <c r="AG50" s="480" t="e">
        <f t="shared" si="48"/>
        <v>#DIV/0!</v>
      </c>
      <c r="AH50" s="480" t="e">
        <f t="shared" si="48"/>
        <v>#DIV/0!</v>
      </c>
      <c r="AI50" s="480" t="e">
        <f t="shared" si="48"/>
        <v>#DIV/0!</v>
      </c>
      <c r="AJ50" s="311" t="e">
        <f>(AA50*$J50)+(AA51*$J51)</f>
        <v>#DIV/0!</v>
      </c>
      <c r="AK50" s="311" t="e">
        <f>(AB50*$J50)+(AB51*$J51)</f>
        <v>#DIV/0!</v>
      </c>
      <c r="AL50" s="86"/>
      <c r="AM50" s="328" t="e">
        <f>(AD50*$H50)+(AD52*$H52)</f>
        <v>#DIV/0!</v>
      </c>
      <c r="AN50" s="328" t="e">
        <f t="shared" ref="AN50:AT50" si="49">(AE50*$H50)+(AE52*$H52)</f>
        <v>#DIV/0!</v>
      </c>
      <c r="AO50" s="328" t="e">
        <f t="shared" si="49"/>
        <v>#DIV/0!</v>
      </c>
      <c r="AP50" s="473" t="e">
        <f t="shared" si="49"/>
        <v>#DIV/0!</v>
      </c>
      <c r="AQ50" s="473" t="e">
        <f t="shared" si="49"/>
        <v>#DIV/0!</v>
      </c>
      <c r="AR50" s="473" t="e">
        <f t="shared" si="49"/>
        <v>#DIV/0!</v>
      </c>
      <c r="AS50" s="483" t="e">
        <f t="shared" si="49"/>
        <v>#DIV/0!</v>
      </c>
      <c r="AT50" s="483" t="e">
        <f t="shared" si="49"/>
        <v>#DIV/0!</v>
      </c>
      <c r="AU50" s="86"/>
      <c r="AV50" s="72"/>
    </row>
    <row r="51" spans="1:48" ht="27" customHeight="1" thickBot="1">
      <c r="A51" s="448"/>
      <c r="B51" s="450"/>
      <c r="C51" s="459"/>
      <c r="D51" s="304"/>
      <c r="E51" s="306"/>
      <c r="F51" s="331"/>
      <c r="G51" s="320"/>
      <c r="H51" s="324"/>
      <c r="I51" s="90" t="s">
        <v>79</v>
      </c>
      <c r="J51" s="101">
        <v>-1</v>
      </c>
      <c r="L51" s="231"/>
      <c r="M51" s="232"/>
      <c r="N51" s="235"/>
      <c r="O51" s="231"/>
      <c r="P51" s="232"/>
      <c r="Q51" s="233"/>
      <c r="R51" s="52">
        <f>$R$5</f>
        <v>0</v>
      </c>
      <c r="S51" s="39">
        <v>0</v>
      </c>
      <c r="U51" s="7" t="e">
        <f t="shared" si="30"/>
        <v>#DIV/0!</v>
      </c>
      <c r="V51" s="8" t="e">
        <f t="shared" si="31"/>
        <v>#DIV/0!</v>
      </c>
      <c r="W51" s="9" t="e">
        <f t="shared" si="32"/>
        <v>#DIV/0!</v>
      </c>
      <c r="X51" s="43" t="e">
        <f t="shared" si="33"/>
        <v>#DIV/0!</v>
      </c>
      <c r="Y51" s="44" t="e">
        <f t="shared" si="34"/>
        <v>#DIV/0!</v>
      </c>
      <c r="Z51" s="45" t="e">
        <f t="shared" si="35"/>
        <v>#DIV/0!</v>
      </c>
      <c r="AA51" s="205" t="e">
        <f t="shared" si="36"/>
        <v>#DIV/0!</v>
      </c>
      <c r="AB51" s="205" t="e">
        <f t="shared" si="37"/>
        <v>#DIV/0!</v>
      </c>
      <c r="AD51" s="327"/>
      <c r="AE51" s="329"/>
      <c r="AF51" s="327"/>
      <c r="AG51" s="318"/>
      <c r="AH51" s="318"/>
      <c r="AI51" s="318"/>
      <c r="AJ51" s="312"/>
      <c r="AK51" s="312"/>
      <c r="AL51" s="86"/>
      <c r="AM51" s="467"/>
      <c r="AN51" s="467"/>
      <c r="AO51" s="467"/>
      <c r="AP51" s="474"/>
      <c r="AQ51" s="474"/>
      <c r="AR51" s="474"/>
      <c r="AS51" s="484"/>
      <c r="AT51" s="484"/>
      <c r="AU51" s="86"/>
      <c r="AV51" s="72"/>
    </row>
    <row r="52" spans="1:48" ht="27" customHeight="1" thickBot="1">
      <c r="A52" s="448"/>
      <c r="B52" s="450"/>
      <c r="C52" s="459"/>
      <c r="D52" s="303" t="s">
        <v>57</v>
      </c>
      <c r="E52" s="306"/>
      <c r="F52" s="331"/>
      <c r="G52" s="320" t="s">
        <v>103</v>
      </c>
      <c r="H52" s="323">
        <v>0.3</v>
      </c>
      <c r="I52" s="90" t="s">
        <v>78</v>
      </c>
      <c r="J52" s="101">
        <v>-1</v>
      </c>
      <c r="L52" s="225"/>
      <c r="M52" s="226"/>
      <c r="N52" s="234"/>
      <c r="O52" s="225"/>
      <c r="P52" s="226"/>
      <c r="Q52" s="227"/>
      <c r="R52" s="204">
        <f>$R$5</f>
        <v>0</v>
      </c>
      <c r="S52" s="37">
        <v>0</v>
      </c>
      <c r="U52" s="13" t="e">
        <f t="shared" si="30"/>
        <v>#DIV/0!</v>
      </c>
      <c r="V52" s="14" t="e">
        <f t="shared" si="31"/>
        <v>#DIV/0!</v>
      </c>
      <c r="W52" s="15" t="e">
        <f t="shared" si="32"/>
        <v>#DIV/0!</v>
      </c>
      <c r="X52" s="13" t="e">
        <f t="shared" si="33"/>
        <v>#DIV/0!</v>
      </c>
      <c r="Y52" s="14" t="e">
        <f t="shared" si="34"/>
        <v>#DIV/0!</v>
      </c>
      <c r="Z52" s="15" t="e">
        <f t="shared" si="35"/>
        <v>#DIV/0!</v>
      </c>
      <c r="AA52" s="204" t="e">
        <f t="shared" ref="AA52:AA53" si="50">R52/$R$5</f>
        <v>#DIV/0!</v>
      </c>
      <c r="AB52" s="37" t="e">
        <f t="shared" ref="AB52:AB53" si="51">S52/$R$5</f>
        <v>#DIV/0!</v>
      </c>
      <c r="AD52" s="326" t="e">
        <f t="shared" ref="AD52:AI52" si="52">(U52*$J52)+(U53*$J53)</f>
        <v>#DIV/0!</v>
      </c>
      <c r="AE52" s="328" t="e">
        <f t="shared" si="52"/>
        <v>#DIV/0!</v>
      </c>
      <c r="AF52" s="326" t="e">
        <f t="shared" si="52"/>
        <v>#DIV/0!</v>
      </c>
      <c r="AG52" s="480" t="e">
        <f t="shared" si="52"/>
        <v>#DIV/0!</v>
      </c>
      <c r="AH52" s="480" t="e">
        <f t="shared" si="52"/>
        <v>#DIV/0!</v>
      </c>
      <c r="AI52" s="480" t="e">
        <f t="shared" si="52"/>
        <v>#DIV/0!</v>
      </c>
      <c r="AJ52" s="311" t="e">
        <f>(AA52*$J52)+(AA53*$J53)</f>
        <v>#DIV/0!</v>
      </c>
      <c r="AK52" s="311" t="e">
        <f>(AB52*$J52)+(AB53*$J53)</f>
        <v>#DIV/0!</v>
      </c>
      <c r="AL52" s="86"/>
      <c r="AM52" s="467"/>
      <c r="AN52" s="467"/>
      <c r="AO52" s="467"/>
      <c r="AP52" s="474"/>
      <c r="AQ52" s="474"/>
      <c r="AR52" s="474"/>
      <c r="AS52" s="484"/>
      <c r="AT52" s="484"/>
      <c r="AU52" s="86"/>
      <c r="AV52" s="72"/>
    </row>
    <row r="53" spans="1:48" ht="27" customHeight="1" thickBot="1">
      <c r="A53" s="448"/>
      <c r="B53" s="460"/>
      <c r="C53" s="461"/>
      <c r="D53" s="304"/>
      <c r="E53" s="481"/>
      <c r="F53" s="332"/>
      <c r="G53" s="604"/>
      <c r="H53" s="325"/>
      <c r="I53" s="91" t="s">
        <v>79</v>
      </c>
      <c r="J53" s="101">
        <v>1</v>
      </c>
      <c r="L53" s="231"/>
      <c r="M53" s="232"/>
      <c r="N53" s="235"/>
      <c r="O53" s="231"/>
      <c r="P53" s="232"/>
      <c r="Q53" s="233"/>
      <c r="R53" s="52">
        <v>0</v>
      </c>
      <c r="S53" s="39">
        <f>$R$5</f>
        <v>0</v>
      </c>
      <c r="U53" s="7" t="e">
        <f t="shared" si="30"/>
        <v>#DIV/0!</v>
      </c>
      <c r="V53" s="14" t="e">
        <f t="shared" si="31"/>
        <v>#DIV/0!</v>
      </c>
      <c r="W53" s="9" t="e">
        <f t="shared" si="32"/>
        <v>#DIV/0!</v>
      </c>
      <c r="X53" s="7" t="e">
        <f t="shared" si="33"/>
        <v>#DIV/0!</v>
      </c>
      <c r="Y53" s="8" t="e">
        <f t="shared" si="34"/>
        <v>#DIV/0!</v>
      </c>
      <c r="Z53" s="9" t="e">
        <f t="shared" si="35"/>
        <v>#DIV/0!</v>
      </c>
      <c r="AA53" s="52" t="e">
        <f t="shared" si="50"/>
        <v>#DIV/0!</v>
      </c>
      <c r="AB53" s="39" t="e">
        <f t="shared" si="51"/>
        <v>#DIV/0!</v>
      </c>
      <c r="AD53" s="327"/>
      <c r="AE53" s="329"/>
      <c r="AF53" s="327"/>
      <c r="AG53" s="318"/>
      <c r="AH53" s="318"/>
      <c r="AI53" s="318"/>
      <c r="AJ53" s="312"/>
      <c r="AK53" s="312"/>
      <c r="AL53" s="86"/>
      <c r="AM53" s="468"/>
      <c r="AN53" s="468"/>
      <c r="AO53" s="468"/>
      <c r="AP53" s="482"/>
      <c r="AQ53" s="482"/>
      <c r="AR53" s="482"/>
      <c r="AS53" s="485"/>
      <c r="AT53" s="485"/>
      <c r="AU53" s="86"/>
      <c r="AV53" s="72"/>
    </row>
    <row r="54" spans="1:48" s="83" customFormat="1" ht="27" customHeight="1" thickBot="1">
      <c r="A54" s="121"/>
      <c r="B54" s="122"/>
      <c r="C54" s="123"/>
      <c r="D54" s="124"/>
      <c r="E54" s="124"/>
      <c r="F54" s="125"/>
      <c r="G54" s="597"/>
      <c r="H54" s="126"/>
      <c r="I54" s="127"/>
      <c r="J54" s="128"/>
      <c r="L54" s="132"/>
      <c r="M54" s="130"/>
      <c r="N54" s="131"/>
      <c r="O54" s="132"/>
      <c r="P54" s="130"/>
      <c r="Q54" s="133"/>
      <c r="R54" s="130"/>
      <c r="S54" s="133"/>
      <c r="U54" s="132"/>
      <c r="V54" s="134"/>
      <c r="W54" s="131"/>
      <c r="X54" s="132"/>
      <c r="Y54" s="130"/>
      <c r="Z54" s="131"/>
      <c r="AA54" s="129"/>
      <c r="AB54" s="130"/>
      <c r="AD54" s="135"/>
      <c r="AE54" s="136"/>
      <c r="AF54" s="135"/>
      <c r="AG54" s="137"/>
      <c r="AH54" s="137"/>
      <c r="AI54" s="137"/>
      <c r="AJ54" s="138"/>
      <c r="AK54" s="139"/>
      <c r="AL54" s="86"/>
      <c r="AM54" s="140"/>
      <c r="AN54" s="140"/>
      <c r="AO54" s="140"/>
      <c r="AP54" s="141"/>
      <c r="AQ54" s="141"/>
      <c r="AR54" s="141"/>
      <c r="AS54" s="142"/>
      <c r="AT54" s="142"/>
      <c r="AU54" s="86"/>
      <c r="AV54" s="143"/>
    </row>
    <row r="55" spans="1:48" ht="27" customHeight="1">
      <c r="A55" s="508" t="s">
        <v>35</v>
      </c>
      <c r="B55" s="532" t="s">
        <v>104</v>
      </c>
      <c r="C55" s="521">
        <v>0.2</v>
      </c>
      <c r="D55" s="524"/>
      <c r="E55" s="527" t="s">
        <v>105</v>
      </c>
      <c r="F55" s="524" t="s">
        <v>43</v>
      </c>
      <c r="G55" s="506" t="s">
        <v>106</v>
      </c>
      <c r="H55" s="494">
        <v>0.6</v>
      </c>
      <c r="I55" s="92" t="s">
        <v>107</v>
      </c>
      <c r="J55" s="101">
        <v>-1</v>
      </c>
      <c r="L55" s="236"/>
      <c r="M55" s="237"/>
      <c r="N55" s="238"/>
      <c r="O55" s="225"/>
      <c r="P55" s="226"/>
      <c r="Q55" s="234"/>
      <c r="R55" s="202">
        <f>$R$5</f>
        <v>0</v>
      </c>
      <c r="S55" s="32">
        <v>0</v>
      </c>
      <c r="U55" s="13" t="e">
        <f t="shared" ref="U55:U70" si="53">L55/$L$5</f>
        <v>#DIV/0!</v>
      </c>
      <c r="V55" s="14" t="e">
        <f t="shared" ref="V55:V70" si="54">M55/$L$5</f>
        <v>#DIV/0!</v>
      </c>
      <c r="W55" s="15" t="e">
        <f t="shared" ref="W55:W70" si="55">N55/$L$5</f>
        <v>#DIV/0!</v>
      </c>
      <c r="X55" s="56" t="e">
        <f t="shared" ref="X55:X70" si="56">O55/$O$5</f>
        <v>#DIV/0!</v>
      </c>
      <c r="Y55" s="57" t="e">
        <f t="shared" ref="Y55:Y70" si="57">P55/$O$5</f>
        <v>#DIV/0!</v>
      </c>
      <c r="Z55" s="58" t="e">
        <f t="shared" ref="Z55:Z70" si="58">Q55/$O$5</f>
        <v>#DIV/0!</v>
      </c>
      <c r="AA55" s="32" t="e">
        <f t="shared" ref="AA55:AA90" si="59">R55/$R$5</f>
        <v>#DIV/0!</v>
      </c>
      <c r="AB55" s="32" t="e">
        <f t="shared" ref="AB55:AB90" si="60">S55/$R$5</f>
        <v>#DIV/0!</v>
      </c>
      <c r="AD55" s="446" t="e">
        <f t="shared" ref="AD55:AK55" si="61">(U55*$J55)+(U56*$J56)+(U57*$J57)</f>
        <v>#DIV/0!</v>
      </c>
      <c r="AE55" s="446" t="e">
        <f t="shared" si="61"/>
        <v>#DIV/0!</v>
      </c>
      <c r="AF55" s="446" t="e">
        <f t="shared" si="61"/>
        <v>#DIV/0!</v>
      </c>
      <c r="AG55" s="317" t="e">
        <f t="shared" si="61"/>
        <v>#DIV/0!</v>
      </c>
      <c r="AH55" s="317" t="e">
        <f t="shared" si="61"/>
        <v>#DIV/0!</v>
      </c>
      <c r="AI55" s="317" t="e">
        <f t="shared" si="61"/>
        <v>#DIV/0!</v>
      </c>
      <c r="AJ55" s="479" t="e">
        <f t="shared" si="61"/>
        <v>#DIV/0!</v>
      </c>
      <c r="AK55" s="311" t="e">
        <f t="shared" si="61"/>
        <v>#DIV/0!</v>
      </c>
      <c r="AL55" s="86"/>
      <c r="AM55" s="308" t="e">
        <f t="shared" ref="AM55:AT55" si="62">(AD55*$H55)+(AD58*$H58)</f>
        <v>#DIV/0!</v>
      </c>
      <c r="AN55" s="308" t="e">
        <f t="shared" si="62"/>
        <v>#DIV/0!</v>
      </c>
      <c r="AO55" s="308" t="e">
        <f t="shared" si="62"/>
        <v>#DIV/0!</v>
      </c>
      <c r="AP55" s="308" t="e">
        <f t="shared" si="62"/>
        <v>#DIV/0!</v>
      </c>
      <c r="AQ55" s="308" t="e">
        <f t="shared" si="62"/>
        <v>#DIV/0!</v>
      </c>
      <c r="AR55" s="308" t="e">
        <f t="shared" si="62"/>
        <v>#DIV/0!</v>
      </c>
      <c r="AS55" s="567" t="e">
        <f t="shared" si="62"/>
        <v>#DIV/0!</v>
      </c>
      <c r="AT55" s="567" t="e">
        <f t="shared" si="62"/>
        <v>#DIV/0!</v>
      </c>
      <c r="AU55" s="86"/>
      <c r="AV55" s="72"/>
    </row>
    <row r="56" spans="1:48" ht="27" customHeight="1">
      <c r="A56" s="508"/>
      <c r="B56" s="533"/>
      <c r="C56" s="522"/>
      <c r="D56" s="525"/>
      <c r="E56" s="497"/>
      <c r="F56" s="525"/>
      <c r="G56" s="507"/>
      <c r="H56" s="495"/>
      <c r="I56" s="93" t="s">
        <v>108</v>
      </c>
      <c r="J56" s="101">
        <v>-0.5</v>
      </c>
      <c r="L56" s="228"/>
      <c r="M56" s="229"/>
      <c r="N56" s="239"/>
      <c r="O56" s="228"/>
      <c r="P56" s="229"/>
      <c r="Q56" s="239"/>
      <c r="R56" s="208">
        <v>0</v>
      </c>
      <c r="S56" s="25">
        <v>0</v>
      </c>
      <c r="U56" s="5" t="e">
        <f t="shared" si="53"/>
        <v>#DIV/0!</v>
      </c>
      <c r="V56" s="1" t="e">
        <f t="shared" si="54"/>
        <v>#DIV/0!</v>
      </c>
      <c r="W56" s="6" t="e">
        <f t="shared" si="55"/>
        <v>#DIV/0!</v>
      </c>
      <c r="X56" s="59" t="e">
        <f t="shared" si="56"/>
        <v>#DIV/0!</v>
      </c>
      <c r="Y56" s="60" t="e">
        <f t="shared" si="57"/>
        <v>#DIV/0!</v>
      </c>
      <c r="Z56" s="61" t="e">
        <f t="shared" si="58"/>
        <v>#DIV/0!</v>
      </c>
      <c r="AA56" s="32" t="e">
        <f t="shared" si="59"/>
        <v>#DIV/0!</v>
      </c>
      <c r="AB56" s="32" t="e">
        <f t="shared" si="60"/>
        <v>#DIV/0!</v>
      </c>
      <c r="AD56" s="327"/>
      <c r="AE56" s="327"/>
      <c r="AF56" s="327"/>
      <c r="AG56" s="318"/>
      <c r="AH56" s="318"/>
      <c r="AI56" s="318"/>
      <c r="AJ56" s="407"/>
      <c r="AK56" s="315"/>
      <c r="AL56" s="86"/>
      <c r="AM56" s="309"/>
      <c r="AN56" s="309"/>
      <c r="AO56" s="309"/>
      <c r="AP56" s="309"/>
      <c r="AQ56" s="309"/>
      <c r="AR56" s="309"/>
      <c r="AS56" s="568"/>
      <c r="AT56" s="568"/>
      <c r="AU56" s="86"/>
      <c r="AV56" s="72"/>
    </row>
    <row r="57" spans="1:48" ht="27" customHeight="1" thickBot="1">
      <c r="A57" s="508"/>
      <c r="B57" s="533"/>
      <c r="C57" s="522"/>
      <c r="D57" s="525"/>
      <c r="E57" s="497"/>
      <c r="F57" s="525"/>
      <c r="G57" s="507"/>
      <c r="H57" s="495"/>
      <c r="I57" s="93" t="s">
        <v>109</v>
      </c>
      <c r="J57" s="101">
        <v>0</v>
      </c>
      <c r="L57" s="240"/>
      <c r="M57" s="241"/>
      <c r="N57" s="242"/>
      <c r="O57" s="231"/>
      <c r="P57" s="232"/>
      <c r="Q57" s="235"/>
      <c r="R57" s="210">
        <v>0</v>
      </c>
      <c r="S57" s="81">
        <f>$R$5</f>
        <v>0</v>
      </c>
      <c r="U57" s="16" t="e">
        <f t="shared" si="53"/>
        <v>#DIV/0!</v>
      </c>
      <c r="V57" s="17" t="e">
        <f t="shared" si="54"/>
        <v>#DIV/0!</v>
      </c>
      <c r="W57" s="18" t="e">
        <f t="shared" si="55"/>
        <v>#DIV/0!</v>
      </c>
      <c r="X57" s="181" t="e">
        <f t="shared" si="56"/>
        <v>#DIV/0!</v>
      </c>
      <c r="Y57" s="182" t="e">
        <f t="shared" si="57"/>
        <v>#DIV/0!</v>
      </c>
      <c r="Z57" s="183" t="e">
        <f t="shared" si="58"/>
        <v>#DIV/0!</v>
      </c>
      <c r="AA57" s="184" t="e">
        <f t="shared" si="59"/>
        <v>#DIV/0!</v>
      </c>
      <c r="AB57" s="81" t="e">
        <f t="shared" si="60"/>
        <v>#DIV/0!</v>
      </c>
      <c r="AD57" s="345"/>
      <c r="AE57" s="345"/>
      <c r="AF57" s="345"/>
      <c r="AG57" s="319"/>
      <c r="AH57" s="319"/>
      <c r="AI57" s="319"/>
      <c r="AJ57" s="505"/>
      <c r="AK57" s="546"/>
      <c r="AL57" s="86"/>
      <c r="AM57" s="309"/>
      <c r="AN57" s="309"/>
      <c r="AO57" s="309"/>
      <c r="AP57" s="309"/>
      <c r="AQ57" s="309"/>
      <c r="AR57" s="309"/>
      <c r="AS57" s="568"/>
      <c r="AT57" s="568"/>
      <c r="AU57" s="86"/>
      <c r="AV57" s="72"/>
    </row>
    <row r="58" spans="1:48" ht="27" customHeight="1">
      <c r="A58" s="508"/>
      <c r="B58" s="533"/>
      <c r="C58" s="522"/>
      <c r="D58" s="525"/>
      <c r="E58" s="497"/>
      <c r="F58" s="525"/>
      <c r="G58" s="496" t="s">
        <v>110</v>
      </c>
      <c r="H58" s="499">
        <v>0.4</v>
      </c>
      <c r="I58" s="177" t="s">
        <v>111</v>
      </c>
      <c r="J58" s="178">
        <v>-1</v>
      </c>
      <c r="L58" s="243"/>
      <c r="M58" s="243"/>
      <c r="N58" s="244"/>
      <c r="O58" s="225"/>
      <c r="P58" s="226"/>
      <c r="Q58" s="234"/>
      <c r="R58" s="174">
        <f>$R$5</f>
        <v>0</v>
      </c>
      <c r="S58" s="27">
        <v>0</v>
      </c>
      <c r="U58" s="179" t="e">
        <f t="shared" si="53"/>
        <v>#DIV/0!</v>
      </c>
      <c r="V58" s="179" t="e">
        <f t="shared" si="54"/>
        <v>#DIV/0!</v>
      </c>
      <c r="W58" s="206" t="e">
        <f t="shared" si="55"/>
        <v>#DIV/0!</v>
      </c>
      <c r="X58" s="13" t="e">
        <f t="shared" si="56"/>
        <v>#DIV/0!</v>
      </c>
      <c r="Y58" s="14" t="e">
        <f t="shared" si="57"/>
        <v>#DIV/0!</v>
      </c>
      <c r="Z58" s="15" t="e">
        <f t="shared" si="58"/>
        <v>#DIV/0!</v>
      </c>
      <c r="AA58" s="174" t="e">
        <f t="shared" si="59"/>
        <v>#DIV/0!</v>
      </c>
      <c r="AB58" s="27" t="e">
        <f t="shared" si="60"/>
        <v>#DIV/0!</v>
      </c>
      <c r="AD58" s="328" t="e">
        <f t="shared" ref="AD58:AK58" si="63">(U58*$J58)+(U59*$J59)+(U60*$J60)</f>
        <v>#DIV/0!</v>
      </c>
      <c r="AE58" s="328" t="e">
        <f t="shared" si="63"/>
        <v>#DIV/0!</v>
      </c>
      <c r="AF58" s="328" t="e">
        <f t="shared" si="63"/>
        <v>#DIV/0!</v>
      </c>
      <c r="AG58" s="328" t="e">
        <f t="shared" si="63"/>
        <v>#DIV/0!</v>
      </c>
      <c r="AH58" s="328" t="e">
        <f t="shared" si="63"/>
        <v>#DIV/0!</v>
      </c>
      <c r="AI58" s="328" t="e">
        <f t="shared" si="63"/>
        <v>#DIV/0!</v>
      </c>
      <c r="AJ58" s="502" t="e">
        <f t="shared" si="63"/>
        <v>#DIV/0!</v>
      </c>
      <c r="AK58" s="502" t="e">
        <f t="shared" si="63"/>
        <v>#DIV/0!</v>
      </c>
      <c r="AL58" s="86"/>
      <c r="AM58" s="309"/>
      <c r="AN58" s="309"/>
      <c r="AO58" s="309"/>
      <c r="AP58" s="309"/>
      <c r="AQ58" s="309"/>
      <c r="AR58" s="309"/>
      <c r="AS58" s="568"/>
      <c r="AT58" s="568"/>
      <c r="AU58" s="86"/>
      <c r="AV58" s="72"/>
    </row>
    <row r="59" spans="1:48" ht="27" customHeight="1">
      <c r="A59" s="508"/>
      <c r="B59" s="533"/>
      <c r="C59" s="522"/>
      <c r="D59" s="525"/>
      <c r="E59" s="497"/>
      <c r="F59" s="525"/>
      <c r="G59" s="497"/>
      <c r="H59" s="500"/>
      <c r="I59" s="176" t="s">
        <v>112</v>
      </c>
      <c r="J59" s="178">
        <v>-0.5</v>
      </c>
      <c r="L59" s="229"/>
      <c r="M59" s="229"/>
      <c r="N59" s="230"/>
      <c r="O59" s="228"/>
      <c r="P59" s="229"/>
      <c r="Q59" s="239"/>
      <c r="R59" s="208">
        <v>0</v>
      </c>
      <c r="S59" s="29">
        <v>0</v>
      </c>
      <c r="U59" s="1" t="e">
        <f t="shared" si="53"/>
        <v>#DIV/0!</v>
      </c>
      <c r="V59" s="1" t="e">
        <f t="shared" si="54"/>
        <v>#DIV/0!</v>
      </c>
      <c r="W59" s="22" t="e">
        <f t="shared" si="55"/>
        <v>#DIV/0!</v>
      </c>
      <c r="X59" s="5" t="e">
        <f t="shared" si="56"/>
        <v>#DIV/0!</v>
      </c>
      <c r="Y59" s="47" t="e">
        <f t="shared" si="57"/>
        <v>#DIV/0!</v>
      </c>
      <c r="Z59" s="48" t="e">
        <f t="shared" si="58"/>
        <v>#DIV/0!</v>
      </c>
      <c r="AA59" s="208" t="e">
        <f t="shared" si="59"/>
        <v>#DIV/0!</v>
      </c>
      <c r="AB59" s="29" t="e">
        <f t="shared" si="60"/>
        <v>#DIV/0!</v>
      </c>
      <c r="AD59" s="467"/>
      <c r="AE59" s="467"/>
      <c r="AF59" s="467"/>
      <c r="AG59" s="467"/>
      <c r="AH59" s="467"/>
      <c r="AI59" s="467"/>
      <c r="AJ59" s="503"/>
      <c r="AK59" s="503"/>
      <c r="AL59" s="86"/>
      <c r="AM59" s="309"/>
      <c r="AN59" s="309"/>
      <c r="AO59" s="309"/>
      <c r="AP59" s="309"/>
      <c r="AQ59" s="309"/>
      <c r="AR59" s="309"/>
      <c r="AS59" s="568"/>
      <c r="AT59" s="568"/>
      <c r="AU59" s="86"/>
      <c r="AV59" s="72"/>
    </row>
    <row r="60" spans="1:48" ht="27" customHeight="1" thickBot="1">
      <c r="A60" s="508"/>
      <c r="B60" s="534"/>
      <c r="C60" s="523"/>
      <c r="D60" s="526"/>
      <c r="E60" s="528"/>
      <c r="F60" s="526"/>
      <c r="G60" s="498"/>
      <c r="H60" s="501"/>
      <c r="I60" s="176" t="s">
        <v>109</v>
      </c>
      <c r="J60" s="178">
        <v>0</v>
      </c>
      <c r="L60" s="245"/>
      <c r="M60" s="245"/>
      <c r="N60" s="246"/>
      <c r="O60" s="231"/>
      <c r="P60" s="232"/>
      <c r="Q60" s="235"/>
      <c r="R60" s="209">
        <v>0</v>
      </c>
      <c r="S60" s="31">
        <f>$R$5</f>
        <v>0</v>
      </c>
      <c r="U60" s="180" t="e">
        <f t="shared" si="53"/>
        <v>#DIV/0!</v>
      </c>
      <c r="V60" s="180" t="e">
        <f t="shared" si="54"/>
        <v>#DIV/0!</v>
      </c>
      <c r="W60" s="207" t="e">
        <f t="shared" si="55"/>
        <v>#DIV/0!</v>
      </c>
      <c r="X60" s="7" t="e">
        <f t="shared" si="56"/>
        <v>#DIV/0!</v>
      </c>
      <c r="Y60" s="44" t="e">
        <f t="shared" si="57"/>
        <v>#DIV/0!</v>
      </c>
      <c r="Z60" s="45" t="e">
        <f t="shared" si="58"/>
        <v>#DIV/0!</v>
      </c>
      <c r="AA60" s="209" t="e">
        <f t="shared" si="59"/>
        <v>#DIV/0!</v>
      </c>
      <c r="AB60" s="31" t="e">
        <f t="shared" si="60"/>
        <v>#DIV/0!</v>
      </c>
      <c r="AD60" s="329"/>
      <c r="AE60" s="329"/>
      <c r="AF60" s="329"/>
      <c r="AG60" s="329"/>
      <c r="AH60" s="329"/>
      <c r="AI60" s="329"/>
      <c r="AJ60" s="504"/>
      <c r="AK60" s="504"/>
      <c r="AL60" s="86"/>
      <c r="AM60" s="310"/>
      <c r="AN60" s="310"/>
      <c r="AO60" s="310"/>
      <c r="AP60" s="310"/>
      <c r="AQ60" s="310"/>
      <c r="AR60" s="310"/>
      <c r="AS60" s="569"/>
      <c r="AT60" s="569"/>
      <c r="AU60" s="86"/>
      <c r="AV60" s="72"/>
    </row>
    <row r="61" spans="1:48" ht="27" customHeight="1">
      <c r="A61" s="508"/>
      <c r="B61" s="518" t="s">
        <v>113</v>
      </c>
      <c r="C61" s="521">
        <v>0.2</v>
      </c>
      <c r="D61" s="524" t="s">
        <v>114</v>
      </c>
      <c r="E61" s="527" t="s">
        <v>115</v>
      </c>
      <c r="F61" s="529" t="s">
        <v>43</v>
      </c>
      <c r="G61" s="542" t="s">
        <v>116</v>
      </c>
      <c r="H61" s="543">
        <v>0.5</v>
      </c>
      <c r="I61" s="605" t="s">
        <v>117</v>
      </c>
      <c r="J61" s="101">
        <v>0</v>
      </c>
      <c r="L61" s="236"/>
      <c r="M61" s="237"/>
      <c r="N61" s="238"/>
      <c r="O61" s="225"/>
      <c r="P61" s="226"/>
      <c r="Q61" s="234"/>
      <c r="R61" s="202">
        <f>$R$5</f>
        <v>0</v>
      </c>
      <c r="S61" s="32">
        <v>0</v>
      </c>
      <c r="U61" s="10" t="e">
        <f t="shared" si="53"/>
        <v>#DIV/0!</v>
      </c>
      <c r="V61" s="11" t="e">
        <f t="shared" si="54"/>
        <v>#DIV/0!</v>
      </c>
      <c r="W61" s="12" t="e">
        <f t="shared" si="55"/>
        <v>#DIV/0!</v>
      </c>
      <c r="X61" s="185" t="e">
        <f t="shared" si="56"/>
        <v>#DIV/0!</v>
      </c>
      <c r="Y61" s="186" t="e">
        <f t="shared" si="57"/>
        <v>#DIV/0!</v>
      </c>
      <c r="Z61" s="187" t="e">
        <f t="shared" si="58"/>
        <v>#DIV/0!</v>
      </c>
      <c r="AA61" s="35" t="e">
        <f t="shared" si="59"/>
        <v>#DIV/0!</v>
      </c>
      <c r="AB61" s="188" t="e">
        <f t="shared" si="60"/>
        <v>#DIV/0!</v>
      </c>
      <c r="AD61" s="328" t="e">
        <f t="shared" ref="AD61:AK61" si="64">(U61*$J61)+(U62*$J62)+(U63*$J63)+(U64*$J64)+(U65*$J65)</f>
        <v>#DIV/0!</v>
      </c>
      <c r="AE61" s="328" t="e">
        <f t="shared" si="64"/>
        <v>#DIV/0!</v>
      </c>
      <c r="AF61" s="328" t="e">
        <f t="shared" si="64"/>
        <v>#DIV/0!</v>
      </c>
      <c r="AG61" s="473" t="e">
        <f t="shared" si="64"/>
        <v>#DIV/0!</v>
      </c>
      <c r="AH61" s="473" t="e">
        <f t="shared" si="64"/>
        <v>#DIV/0!</v>
      </c>
      <c r="AI61" s="476" t="e">
        <f t="shared" si="64"/>
        <v>#DIV/0!</v>
      </c>
      <c r="AJ61" s="479" t="e">
        <f t="shared" si="64"/>
        <v>#DIV/0!</v>
      </c>
      <c r="AK61" s="311" t="e">
        <f t="shared" si="64"/>
        <v>#DIV/0!</v>
      </c>
      <c r="AL61" s="86"/>
      <c r="AM61" s="467" t="e">
        <f t="shared" ref="AM61:AS61" si="65">(AD61*$H$61)+(AD66*$H$66)</f>
        <v>#DIV/0!</v>
      </c>
      <c r="AN61" s="467" t="e">
        <f t="shared" si="65"/>
        <v>#DIV/0!</v>
      </c>
      <c r="AO61" s="467" t="e">
        <f t="shared" si="65"/>
        <v>#DIV/0!</v>
      </c>
      <c r="AP61" s="467" t="e">
        <f t="shared" si="65"/>
        <v>#DIV/0!</v>
      </c>
      <c r="AQ61" s="467" t="e">
        <f t="shared" si="65"/>
        <v>#DIV/0!</v>
      </c>
      <c r="AR61" s="467" t="e">
        <f t="shared" si="65"/>
        <v>#DIV/0!</v>
      </c>
      <c r="AS61" s="503" t="e">
        <f t="shared" si="65"/>
        <v>#DIV/0!</v>
      </c>
      <c r="AT61" s="503" t="e">
        <f>(AK61*$H$61)+(AK66*$H$66)</f>
        <v>#DIV/0!</v>
      </c>
      <c r="AU61" s="86"/>
      <c r="AV61" s="72"/>
    </row>
    <row r="62" spans="1:48" ht="27" customHeight="1">
      <c r="A62" s="508"/>
      <c r="B62" s="519"/>
      <c r="C62" s="522"/>
      <c r="D62" s="525"/>
      <c r="E62" s="497"/>
      <c r="F62" s="530"/>
      <c r="G62" s="542"/>
      <c r="H62" s="544"/>
      <c r="I62" s="606" t="s">
        <v>118</v>
      </c>
      <c r="J62" s="101">
        <v>0.25</v>
      </c>
      <c r="L62" s="228"/>
      <c r="M62" s="229"/>
      <c r="N62" s="239"/>
      <c r="O62" s="228"/>
      <c r="P62" s="229"/>
      <c r="Q62" s="239"/>
      <c r="R62" s="208">
        <v>0</v>
      </c>
      <c r="S62" s="25">
        <v>0</v>
      </c>
      <c r="U62" s="5" t="e">
        <f t="shared" si="53"/>
        <v>#DIV/0!</v>
      </c>
      <c r="V62" s="1" t="e">
        <f t="shared" si="54"/>
        <v>#DIV/0!</v>
      </c>
      <c r="W62" s="6" t="e">
        <f t="shared" si="55"/>
        <v>#DIV/0!</v>
      </c>
      <c r="X62" s="46" t="e">
        <f t="shared" si="56"/>
        <v>#DIV/0!</v>
      </c>
      <c r="Y62" s="47" t="e">
        <f t="shared" si="57"/>
        <v>#DIV/0!</v>
      </c>
      <c r="Z62" s="48" t="e">
        <f t="shared" si="58"/>
        <v>#DIV/0!</v>
      </c>
      <c r="AA62" s="28" t="e">
        <f t="shared" si="59"/>
        <v>#DIV/0!</v>
      </c>
      <c r="AB62" s="29" t="e">
        <f t="shared" si="60"/>
        <v>#DIV/0!</v>
      </c>
      <c r="AD62" s="467"/>
      <c r="AE62" s="467"/>
      <c r="AF62" s="467"/>
      <c r="AG62" s="474"/>
      <c r="AH62" s="474"/>
      <c r="AI62" s="477"/>
      <c r="AJ62" s="407"/>
      <c r="AK62" s="315"/>
      <c r="AL62" s="86"/>
      <c r="AM62" s="467"/>
      <c r="AN62" s="467"/>
      <c r="AO62" s="467"/>
      <c r="AP62" s="467"/>
      <c r="AQ62" s="467"/>
      <c r="AR62" s="467"/>
      <c r="AS62" s="503"/>
      <c r="AT62" s="503"/>
      <c r="AU62" s="86"/>
      <c r="AV62" s="72"/>
    </row>
    <row r="63" spans="1:48" ht="27" customHeight="1">
      <c r="A63" s="508"/>
      <c r="B63" s="519"/>
      <c r="C63" s="522"/>
      <c r="D63" s="525"/>
      <c r="E63" s="497"/>
      <c r="F63" s="530"/>
      <c r="G63" s="542"/>
      <c r="H63" s="544"/>
      <c r="I63" s="606" t="s">
        <v>119</v>
      </c>
      <c r="J63" s="101">
        <v>0.5</v>
      </c>
      <c r="L63" s="228"/>
      <c r="M63" s="229"/>
      <c r="N63" s="239"/>
      <c r="O63" s="228"/>
      <c r="P63" s="229"/>
      <c r="Q63" s="239"/>
      <c r="R63" s="208">
        <v>0</v>
      </c>
      <c r="S63" s="25">
        <v>0</v>
      </c>
      <c r="U63" s="5" t="e">
        <f t="shared" si="53"/>
        <v>#DIV/0!</v>
      </c>
      <c r="V63" s="1" t="e">
        <f t="shared" si="54"/>
        <v>#DIV/0!</v>
      </c>
      <c r="W63" s="6" t="e">
        <f t="shared" si="55"/>
        <v>#DIV/0!</v>
      </c>
      <c r="X63" s="46" t="e">
        <f t="shared" si="56"/>
        <v>#DIV/0!</v>
      </c>
      <c r="Y63" s="47" t="e">
        <f t="shared" si="57"/>
        <v>#DIV/0!</v>
      </c>
      <c r="Z63" s="48" t="e">
        <f t="shared" si="58"/>
        <v>#DIV/0!</v>
      </c>
      <c r="AA63" s="28" t="e">
        <f t="shared" si="59"/>
        <v>#DIV/0!</v>
      </c>
      <c r="AB63" s="29" t="e">
        <f t="shared" si="60"/>
        <v>#DIV/0!</v>
      </c>
      <c r="AD63" s="467"/>
      <c r="AE63" s="467"/>
      <c r="AF63" s="467"/>
      <c r="AG63" s="474"/>
      <c r="AH63" s="474"/>
      <c r="AI63" s="477"/>
      <c r="AJ63" s="407"/>
      <c r="AK63" s="315"/>
      <c r="AL63" s="86"/>
      <c r="AM63" s="467"/>
      <c r="AN63" s="467"/>
      <c r="AO63" s="467"/>
      <c r="AP63" s="467"/>
      <c r="AQ63" s="467"/>
      <c r="AR63" s="467"/>
      <c r="AS63" s="503"/>
      <c r="AT63" s="503"/>
      <c r="AU63" s="86"/>
      <c r="AV63" s="72"/>
    </row>
    <row r="64" spans="1:48" ht="27" customHeight="1">
      <c r="A64" s="508"/>
      <c r="B64" s="519"/>
      <c r="C64" s="522"/>
      <c r="D64" s="525"/>
      <c r="E64" s="497"/>
      <c r="F64" s="530"/>
      <c r="G64" s="542"/>
      <c r="H64" s="544"/>
      <c r="I64" s="606" t="s">
        <v>120</v>
      </c>
      <c r="J64" s="101">
        <v>0.75</v>
      </c>
      <c r="L64" s="228"/>
      <c r="M64" s="229"/>
      <c r="N64" s="239"/>
      <c r="O64" s="228"/>
      <c r="P64" s="229"/>
      <c r="Q64" s="239"/>
      <c r="R64" s="208">
        <v>0</v>
      </c>
      <c r="S64" s="25">
        <v>0</v>
      </c>
      <c r="U64" s="5" t="e">
        <f t="shared" si="53"/>
        <v>#DIV/0!</v>
      </c>
      <c r="V64" s="1" t="e">
        <f t="shared" si="54"/>
        <v>#DIV/0!</v>
      </c>
      <c r="W64" s="6" t="e">
        <f t="shared" si="55"/>
        <v>#DIV/0!</v>
      </c>
      <c r="X64" s="46" t="e">
        <f t="shared" si="56"/>
        <v>#DIV/0!</v>
      </c>
      <c r="Y64" s="47" t="e">
        <f t="shared" si="57"/>
        <v>#DIV/0!</v>
      </c>
      <c r="Z64" s="48" t="e">
        <f t="shared" si="58"/>
        <v>#DIV/0!</v>
      </c>
      <c r="AA64" s="28" t="e">
        <f t="shared" si="59"/>
        <v>#DIV/0!</v>
      </c>
      <c r="AB64" s="29" t="e">
        <f t="shared" si="60"/>
        <v>#DIV/0!</v>
      </c>
      <c r="AD64" s="467"/>
      <c r="AE64" s="467"/>
      <c r="AF64" s="467"/>
      <c r="AG64" s="474"/>
      <c r="AH64" s="474"/>
      <c r="AI64" s="477"/>
      <c r="AJ64" s="407"/>
      <c r="AK64" s="315"/>
      <c r="AL64" s="86"/>
      <c r="AM64" s="467"/>
      <c r="AN64" s="467"/>
      <c r="AO64" s="467"/>
      <c r="AP64" s="467"/>
      <c r="AQ64" s="467"/>
      <c r="AR64" s="467"/>
      <c r="AS64" s="503"/>
      <c r="AT64" s="503"/>
      <c r="AU64" s="86"/>
    </row>
    <row r="65" spans="1:47" ht="27" customHeight="1" thickBot="1">
      <c r="A65" s="508"/>
      <c r="B65" s="519"/>
      <c r="C65" s="522"/>
      <c r="D65" s="525"/>
      <c r="E65" s="497"/>
      <c r="F65" s="530"/>
      <c r="G65" s="542"/>
      <c r="H65" s="545"/>
      <c r="I65" s="606" t="s">
        <v>121</v>
      </c>
      <c r="J65" s="101">
        <v>1</v>
      </c>
      <c r="L65" s="247"/>
      <c r="M65" s="248"/>
      <c r="N65" s="249"/>
      <c r="O65" s="247"/>
      <c r="P65" s="248"/>
      <c r="Q65" s="249"/>
      <c r="R65" s="203">
        <v>0</v>
      </c>
      <c r="S65" s="54">
        <f>$R$5</f>
        <v>0</v>
      </c>
      <c r="U65" s="7" t="e">
        <f t="shared" si="53"/>
        <v>#DIV/0!</v>
      </c>
      <c r="V65" s="8" t="e">
        <f t="shared" si="54"/>
        <v>#DIV/0!</v>
      </c>
      <c r="W65" s="9" t="e">
        <f t="shared" si="55"/>
        <v>#DIV/0!</v>
      </c>
      <c r="X65" s="43" t="e">
        <f t="shared" si="56"/>
        <v>#DIV/0!</v>
      </c>
      <c r="Y65" s="44" t="e">
        <f t="shared" si="57"/>
        <v>#DIV/0!</v>
      </c>
      <c r="Z65" s="45" t="e">
        <f t="shared" si="58"/>
        <v>#DIV/0!</v>
      </c>
      <c r="AA65" s="52" t="e">
        <f t="shared" si="59"/>
        <v>#DIV/0!</v>
      </c>
      <c r="AB65" s="53" t="e">
        <f t="shared" si="60"/>
        <v>#DIV/0!</v>
      </c>
      <c r="AD65" s="329"/>
      <c r="AE65" s="329"/>
      <c r="AF65" s="329"/>
      <c r="AG65" s="475"/>
      <c r="AH65" s="475"/>
      <c r="AI65" s="478"/>
      <c r="AJ65" s="408"/>
      <c r="AK65" s="316"/>
      <c r="AL65" s="86"/>
      <c r="AM65" s="467"/>
      <c r="AN65" s="467"/>
      <c r="AO65" s="467"/>
      <c r="AP65" s="467"/>
      <c r="AQ65" s="467"/>
      <c r="AR65" s="467"/>
      <c r="AS65" s="503"/>
      <c r="AT65" s="503"/>
      <c r="AU65" s="86"/>
    </row>
    <row r="66" spans="1:47" ht="27" customHeight="1">
      <c r="A66" s="508"/>
      <c r="B66" s="519"/>
      <c r="C66" s="522"/>
      <c r="D66" s="525"/>
      <c r="E66" s="497"/>
      <c r="F66" s="530"/>
      <c r="G66" s="542" t="s">
        <v>122</v>
      </c>
      <c r="H66" s="543">
        <v>0.5</v>
      </c>
      <c r="I66" s="606" t="s">
        <v>123</v>
      </c>
      <c r="J66" s="101">
        <v>0</v>
      </c>
      <c r="L66" s="225"/>
      <c r="M66" s="226"/>
      <c r="N66" s="234"/>
      <c r="O66" s="225"/>
      <c r="P66" s="226"/>
      <c r="Q66" s="234"/>
      <c r="R66" s="202">
        <f>$R$5</f>
        <v>0</v>
      </c>
      <c r="S66" s="32">
        <v>0</v>
      </c>
      <c r="U66" s="13" t="e">
        <f t="shared" si="53"/>
        <v>#DIV/0!</v>
      </c>
      <c r="V66" s="14" t="e">
        <f t="shared" si="54"/>
        <v>#DIV/0!</v>
      </c>
      <c r="W66" s="15" t="e">
        <f t="shared" si="55"/>
        <v>#DIV/0!</v>
      </c>
      <c r="X66" s="40" t="e">
        <f t="shared" si="56"/>
        <v>#DIV/0!</v>
      </c>
      <c r="Y66" s="41" t="e">
        <f t="shared" si="57"/>
        <v>#DIV/0!</v>
      </c>
      <c r="Z66" s="42" t="e">
        <f t="shared" si="58"/>
        <v>#DIV/0!</v>
      </c>
      <c r="AA66" s="26" t="e">
        <f t="shared" si="59"/>
        <v>#DIV/0!</v>
      </c>
      <c r="AB66" s="27" t="e">
        <f t="shared" si="60"/>
        <v>#DIV/0!</v>
      </c>
      <c r="AD66" s="328" t="e">
        <f t="shared" ref="AD66:AK66" si="66">(U66*$J66)+(U67*$J67)+(U68*$J68)+(U69*$J69)+(U70*$J70)</f>
        <v>#DIV/0!</v>
      </c>
      <c r="AE66" s="328" t="e">
        <f t="shared" si="66"/>
        <v>#DIV/0!</v>
      </c>
      <c r="AF66" s="328" t="e">
        <f t="shared" si="66"/>
        <v>#DIV/0!</v>
      </c>
      <c r="AG66" s="473" t="e">
        <f t="shared" si="66"/>
        <v>#DIV/0!</v>
      </c>
      <c r="AH66" s="473" t="e">
        <f t="shared" si="66"/>
        <v>#DIV/0!</v>
      </c>
      <c r="AI66" s="476" t="e">
        <f t="shared" si="66"/>
        <v>#DIV/0!</v>
      </c>
      <c r="AJ66" s="479" t="e">
        <f t="shared" si="66"/>
        <v>#DIV/0!</v>
      </c>
      <c r="AK66" s="311" t="e">
        <f t="shared" si="66"/>
        <v>#DIV/0!</v>
      </c>
      <c r="AL66" s="86"/>
      <c r="AM66" s="467"/>
      <c r="AN66" s="467"/>
      <c r="AO66" s="467"/>
      <c r="AP66" s="467"/>
      <c r="AQ66" s="467"/>
      <c r="AR66" s="467"/>
      <c r="AS66" s="503"/>
      <c r="AT66" s="503"/>
      <c r="AU66" s="86"/>
    </row>
    <row r="67" spans="1:47" ht="27" customHeight="1">
      <c r="A67" s="508"/>
      <c r="B67" s="519"/>
      <c r="C67" s="522"/>
      <c r="D67" s="525"/>
      <c r="E67" s="497"/>
      <c r="F67" s="530"/>
      <c r="G67" s="542"/>
      <c r="H67" s="544"/>
      <c r="I67" s="606" t="s">
        <v>124</v>
      </c>
      <c r="J67" s="101">
        <v>0.25</v>
      </c>
      <c r="L67" s="228"/>
      <c r="M67" s="229"/>
      <c r="N67" s="239"/>
      <c r="O67" s="228"/>
      <c r="P67" s="229"/>
      <c r="Q67" s="239"/>
      <c r="R67" s="208">
        <v>0</v>
      </c>
      <c r="S67" s="25">
        <v>0</v>
      </c>
      <c r="U67" s="5" t="e">
        <f t="shared" si="53"/>
        <v>#DIV/0!</v>
      </c>
      <c r="V67" s="1" t="e">
        <f t="shared" si="54"/>
        <v>#DIV/0!</v>
      </c>
      <c r="W67" s="6" t="e">
        <f t="shared" si="55"/>
        <v>#DIV/0!</v>
      </c>
      <c r="X67" s="46" t="e">
        <f t="shared" si="56"/>
        <v>#DIV/0!</v>
      </c>
      <c r="Y67" s="47" t="e">
        <f t="shared" si="57"/>
        <v>#DIV/0!</v>
      </c>
      <c r="Z67" s="48" t="e">
        <f t="shared" si="58"/>
        <v>#DIV/0!</v>
      </c>
      <c r="AA67" s="28" t="e">
        <f t="shared" si="59"/>
        <v>#DIV/0!</v>
      </c>
      <c r="AB67" s="29" t="e">
        <f t="shared" si="60"/>
        <v>#DIV/0!</v>
      </c>
      <c r="AD67" s="467"/>
      <c r="AE67" s="467"/>
      <c r="AF67" s="467"/>
      <c r="AG67" s="474"/>
      <c r="AH67" s="474"/>
      <c r="AI67" s="477"/>
      <c r="AJ67" s="407"/>
      <c r="AK67" s="315"/>
      <c r="AL67" s="86"/>
      <c r="AM67" s="467"/>
      <c r="AN67" s="467"/>
      <c r="AO67" s="467"/>
      <c r="AP67" s="467"/>
      <c r="AQ67" s="467"/>
      <c r="AR67" s="467"/>
      <c r="AS67" s="503"/>
      <c r="AT67" s="503"/>
      <c r="AU67" s="86"/>
    </row>
    <row r="68" spans="1:47" ht="27" customHeight="1">
      <c r="A68" s="508"/>
      <c r="B68" s="519"/>
      <c r="C68" s="522"/>
      <c r="D68" s="525"/>
      <c r="E68" s="497"/>
      <c r="F68" s="530"/>
      <c r="G68" s="542"/>
      <c r="H68" s="544"/>
      <c r="I68" s="606" t="s">
        <v>125</v>
      </c>
      <c r="J68" s="101">
        <v>0.5</v>
      </c>
      <c r="L68" s="228"/>
      <c r="M68" s="229"/>
      <c r="N68" s="239"/>
      <c r="O68" s="228"/>
      <c r="P68" s="229"/>
      <c r="Q68" s="239"/>
      <c r="R68" s="208">
        <v>0</v>
      </c>
      <c r="S68" s="25">
        <v>0</v>
      </c>
      <c r="U68" s="5" t="e">
        <f t="shared" si="53"/>
        <v>#DIV/0!</v>
      </c>
      <c r="V68" s="1" t="e">
        <f t="shared" si="54"/>
        <v>#DIV/0!</v>
      </c>
      <c r="W68" s="6" t="e">
        <f t="shared" si="55"/>
        <v>#DIV/0!</v>
      </c>
      <c r="X68" s="46" t="e">
        <f t="shared" si="56"/>
        <v>#DIV/0!</v>
      </c>
      <c r="Y68" s="47" t="e">
        <f t="shared" si="57"/>
        <v>#DIV/0!</v>
      </c>
      <c r="Z68" s="48" t="e">
        <f t="shared" si="58"/>
        <v>#DIV/0!</v>
      </c>
      <c r="AA68" s="28" t="e">
        <f t="shared" si="59"/>
        <v>#DIV/0!</v>
      </c>
      <c r="AB68" s="29" t="e">
        <f t="shared" si="60"/>
        <v>#DIV/0!</v>
      </c>
      <c r="AD68" s="467"/>
      <c r="AE68" s="467"/>
      <c r="AF68" s="467"/>
      <c r="AG68" s="474"/>
      <c r="AH68" s="474"/>
      <c r="AI68" s="477"/>
      <c r="AJ68" s="407"/>
      <c r="AK68" s="315"/>
      <c r="AL68" s="86"/>
      <c r="AM68" s="467"/>
      <c r="AN68" s="467"/>
      <c r="AO68" s="467"/>
      <c r="AP68" s="467"/>
      <c r="AQ68" s="467"/>
      <c r="AR68" s="467"/>
      <c r="AS68" s="503"/>
      <c r="AT68" s="503"/>
      <c r="AU68" s="86"/>
    </row>
    <row r="69" spans="1:47" ht="27" customHeight="1">
      <c r="A69" s="508"/>
      <c r="B69" s="519"/>
      <c r="C69" s="522"/>
      <c r="D69" s="525"/>
      <c r="E69" s="497"/>
      <c r="F69" s="530"/>
      <c r="G69" s="542"/>
      <c r="H69" s="544"/>
      <c r="I69" s="606" t="s">
        <v>120</v>
      </c>
      <c r="J69" s="101">
        <v>0.75</v>
      </c>
      <c r="L69" s="240"/>
      <c r="M69" s="241"/>
      <c r="N69" s="242"/>
      <c r="O69" s="228"/>
      <c r="P69" s="229"/>
      <c r="Q69" s="239"/>
      <c r="R69" s="208">
        <v>0</v>
      </c>
      <c r="S69" s="25">
        <v>0</v>
      </c>
      <c r="U69" s="5" t="e">
        <f t="shared" si="53"/>
        <v>#DIV/0!</v>
      </c>
      <c r="V69" s="1" t="e">
        <f t="shared" si="54"/>
        <v>#DIV/0!</v>
      </c>
      <c r="W69" s="6" t="e">
        <f t="shared" si="55"/>
        <v>#DIV/0!</v>
      </c>
      <c r="X69" s="46" t="e">
        <f t="shared" si="56"/>
        <v>#DIV/0!</v>
      </c>
      <c r="Y69" s="47" t="e">
        <f t="shared" si="57"/>
        <v>#DIV/0!</v>
      </c>
      <c r="Z69" s="48" t="e">
        <f t="shared" si="58"/>
        <v>#DIV/0!</v>
      </c>
      <c r="AA69" s="28" t="e">
        <f t="shared" si="59"/>
        <v>#DIV/0!</v>
      </c>
      <c r="AB69" s="29" t="e">
        <f t="shared" si="60"/>
        <v>#DIV/0!</v>
      </c>
      <c r="AD69" s="467"/>
      <c r="AE69" s="467"/>
      <c r="AF69" s="467"/>
      <c r="AG69" s="474"/>
      <c r="AH69" s="474"/>
      <c r="AI69" s="477"/>
      <c r="AJ69" s="407"/>
      <c r="AK69" s="315"/>
      <c r="AL69" s="86"/>
      <c r="AM69" s="467"/>
      <c r="AN69" s="467"/>
      <c r="AO69" s="467"/>
      <c r="AP69" s="467"/>
      <c r="AQ69" s="467"/>
      <c r="AR69" s="467"/>
      <c r="AS69" s="503"/>
      <c r="AT69" s="503"/>
      <c r="AU69" s="86"/>
    </row>
    <row r="70" spans="1:47" ht="27" customHeight="1" thickBot="1">
      <c r="A70" s="508"/>
      <c r="B70" s="520"/>
      <c r="C70" s="523"/>
      <c r="D70" s="526"/>
      <c r="E70" s="528"/>
      <c r="F70" s="531"/>
      <c r="G70" s="542"/>
      <c r="H70" s="544"/>
      <c r="I70" s="191" t="s">
        <v>126</v>
      </c>
      <c r="J70" s="101">
        <v>1</v>
      </c>
      <c r="L70" s="231"/>
      <c r="M70" s="232"/>
      <c r="N70" s="235"/>
      <c r="O70" s="247"/>
      <c r="P70" s="248"/>
      <c r="Q70" s="249"/>
      <c r="R70" s="203">
        <v>0</v>
      </c>
      <c r="S70" s="54">
        <f>$R$5</f>
        <v>0</v>
      </c>
      <c r="U70" s="7" t="e">
        <f t="shared" si="53"/>
        <v>#DIV/0!</v>
      </c>
      <c r="V70" s="8" t="e">
        <f t="shared" si="54"/>
        <v>#DIV/0!</v>
      </c>
      <c r="W70" s="9" t="e">
        <f t="shared" si="55"/>
        <v>#DIV/0!</v>
      </c>
      <c r="X70" s="43" t="e">
        <f t="shared" si="56"/>
        <v>#DIV/0!</v>
      </c>
      <c r="Y70" s="44" t="e">
        <f t="shared" si="57"/>
        <v>#DIV/0!</v>
      </c>
      <c r="Z70" s="45" t="e">
        <f t="shared" si="58"/>
        <v>#DIV/0!</v>
      </c>
      <c r="AA70" s="52" t="e">
        <f t="shared" si="59"/>
        <v>#DIV/0!</v>
      </c>
      <c r="AB70" s="53" t="e">
        <f t="shared" si="60"/>
        <v>#DIV/0!</v>
      </c>
      <c r="AD70" s="329"/>
      <c r="AE70" s="329"/>
      <c r="AF70" s="329"/>
      <c r="AG70" s="475"/>
      <c r="AH70" s="475"/>
      <c r="AI70" s="478"/>
      <c r="AJ70" s="408"/>
      <c r="AK70" s="316"/>
      <c r="AL70" s="86"/>
      <c r="AM70" s="467"/>
      <c r="AN70" s="467"/>
      <c r="AO70" s="467"/>
      <c r="AP70" s="467"/>
      <c r="AQ70" s="467"/>
      <c r="AR70" s="467"/>
      <c r="AS70" s="503"/>
      <c r="AT70" s="503"/>
      <c r="AU70" s="86"/>
    </row>
    <row r="71" spans="1:47" ht="27" customHeight="1">
      <c r="A71" s="508"/>
      <c r="B71" s="509" t="s">
        <v>127</v>
      </c>
      <c r="C71" s="511">
        <v>0.2</v>
      </c>
      <c r="D71" s="513" t="s">
        <v>41</v>
      </c>
      <c r="E71" s="515" t="s">
        <v>128</v>
      </c>
      <c r="F71" s="516" t="s">
        <v>43</v>
      </c>
      <c r="G71" s="547" t="s">
        <v>129</v>
      </c>
      <c r="H71" s="548">
        <v>1</v>
      </c>
      <c r="I71" s="92" t="s">
        <v>47</v>
      </c>
      <c r="J71" s="101">
        <v>-1</v>
      </c>
      <c r="L71" s="225"/>
      <c r="M71" s="226"/>
      <c r="N71" s="234"/>
      <c r="O71" s="225"/>
      <c r="P71" s="226"/>
      <c r="Q71" s="234"/>
      <c r="R71" s="202">
        <f>$R$5</f>
        <v>0</v>
      </c>
      <c r="S71" s="32">
        <v>0</v>
      </c>
      <c r="U71" s="40" t="e">
        <f t="shared" ref="U71:W75" si="67">L71/($L$5*6)</f>
        <v>#DIV/0!</v>
      </c>
      <c r="V71" s="41" t="e">
        <f t="shared" si="67"/>
        <v>#DIV/0!</v>
      </c>
      <c r="W71" s="42" t="e">
        <f t="shared" si="67"/>
        <v>#DIV/0!</v>
      </c>
      <c r="X71" s="40" t="e">
        <f t="shared" ref="X71:Z75" si="68">O71/($O$5*6)</f>
        <v>#DIV/0!</v>
      </c>
      <c r="Y71" s="41" t="e">
        <f t="shared" si="68"/>
        <v>#DIV/0!</v>
      </c>
      <c r="Z71" s="42" t="e">
        <f t="shared" si="68"/>
        <v>#DIV/0!</v>
      </c>
      <c r="AA71" s="211" t="e">
        <f t="shared" si="59"/>
        <v>#DIV/0!</v>
      </c>
      <c r="AB71" s="65" t="e">
        <f t="shared" si="60"/>
        <v>#DIV/0!</v>
      </c>
      <c r="AD71" s="473" t="e">
        <f t="shared" ref="AD71:AK71" si="69">(U71*$J71)+(U72*$J72)+(U73*$J73)+(U74*$J74)+(U75*$J75)</f>
        <v>#DIV/0!</v>
      </c>
      <c r="AE71" s="473" t="e">
        <f t="shared" si="69"/>
        <v>#DIV/0!</v>
      </c>
      <c r="AF71" s="473" t="e">
        <f t="shared" si="69"/>
        <v>#DIV/0!</v>
      </c>
      <c r="AG71" s="473" t="e">
        <f t="shared" si="69"/>
        <v>#DIV/0!</v>
      </c>
      <c r="AH71" s="473" t="e">
        <f t="shared" si="69"/>
        <v>#DIV/0!</v>
      </c>
      <c r="AI71" s="476" t="e">
        <f t="shared" si="69"/>
        <v>#DIV/0!</v>
      </c>
      <c r="AJ71" s="479" t="e">
        <f t="shared" si="69"/>
        <v>#DIV/0!</v>
      </c>
      <c r="AK71" s="311" t="e">
        <f t="shared" si="69"/>
        <v>#DIV/0!</v>
      </c>
      <c r="AL71" s="86"/>
      <c r="AM71" s="473" t="e">
        <f t="shared" ref="AM71:AT71" si="70">(AD71*$H71)</f>
        <v>#DIV/0!</v>
      </c>
      <c r="AN71" s="473" t="e">
        <f t="shared" si="70"/>
        <v>#DIV/0!</v>
      </c>
      <c r="AO71" s="473" t="e">
        <f t="shared" si="70"/>
        <v>#DIV/0!</v>
      </c>
      <c r="AP71" s="473" t="e">
        <f t="shared" si="70"/>
        <v>#DIV/0!</v>
      </c>
      <c r="AQ71" s="473" t="e">
        <f t="shared" si="70"/>
        <v>#DIV/0!</v>
      </c>
      <c r="AR71" s="476" t="e">
        <f t="shared" si="70"/>
        <v>#DIV/0!</v>
      </c>
      <c r="AS71" s="479" t="e">
        <f t="shared" si="70"/>
        <v>#DIV/0!</v>
      </c>
      <c r="AT71" s="311" t="e">
        <f t="shared" si="70"/>
        <v>#DIV/0!</v>
      </c>
      <c r="AU71" s="86"/>
    </row>
    <row r="72" spans="1:47" ht="27" customHeight="1">
      <c r="A72" s="508"/>
      <c r="B72" s="510"/>
      <c r="C72" s="512"/>
      <c r="D72" s="514"/>
      <c r="E72" s="514"/>
      <c r="F72" s="517"/>
      <c r="G72" s="507"/>
      <c r="H72" s="544"/>
      <c r="I72" s="93" t="s">
        <v>130</v>
      </c>
      <c r="J72" s="101">
        <v>-0.5</v>
      </c>
      <c r="L72" s="228"/>
      <c r="M72" s="229"/>
      <c r="N72" s="239"/>
      <c r="O72" s="228"/>
      <c r="P72" s="229"/>
      <c r="Q72" s="239"/>
      <c r="R72" s="208">
        <v>0</v>
      </c>
      <c r="S72" s="25">
        <v>0</v>
      </c>
      <c r="U72" s="46" t="e">
        <f t="shared" si="67"/>
        <v>#DIV/0!</v>
      </c>
      <c r="V72" s="47" t="e">
        <f t="shared" si="67"/>
        <v>#DIV/0!</v>
      </c>
      <c r="W72" s="48" t="e">
        <f t="shared" si="67"/>
        <v>#DIV/0!</v>
      </c>
      <c r="X72" s="46" t="e">
        <f t="shared" si="68"/>
        <v>#DIV/0!</v>
      </c>
      <c r="Y72" s="47" t="e">
        <f t="shared" si="68"/>
        <v>#DIV/0!</v>
      </c>
      <c r="Z72" s="48" t="e">
        <f t="shared" si="68"/>
        <v>#DIV/0!</v>
      </c>
      <c r="AA72" s="212" t="e">
        <f t="shared" si="59"/>
        <v>#DIV/0!</v>
      </c>
      <c r="AB72" s="66" t="e">
        <f t="shared" si="60"/>
        <v>#DIV/0!</v>
      </c>
      <c r="AD72" s="474"/>
      <c r="AE72" s="474"/>
      <c r="AF72" s="474"/>
      <c r="AG72" s="474"/>
      <c r="AH72" s="474"/>
      <c r="AI72" s="477"/>
      <c r="AJ72" s="407"/>
      <c r="AK72" s="315"/>
      <c r="AL72" s="86"/>
      <c r="AM72" s="474"/>
      <c r="AN72" s="474"/>
      <c r="AO72" s="474"/>
      <c r="AP72" s="474"/>
      <c r="AQ72" s="474"/>
      <c r="AR72" s="477"/>
      <c r="AS72" s="407"/>
      <c r="AT72" s="315"/>
      <c r="AU72" s="86"/>
    </row>
    <row r="73" spans="1:47" ht="27" customHeight="1">
      <c r="A73" s="508"/>
      <c r="B73" s="510"/>
      <c r="C73" s="512"/>
      <c r="D73" s="514"/>
      <c r="E73" s="514"/>
      <c r="F73" s="517"/>
      <c r="G73" s="507"/>
      <c r="H73" s="544"/>
      <c r="I73" s="93" t="s">
        <v>131</v>
      </c>
      <c r="J73" s="101">
        <v>0</v>
      </c>
      <c r="L73" s="228"/>
      <c r="M73" s="229"/>
      <c r="N73" s="239"/>
      <c r="O73" s="228"/>
      <c r="P73" s="229"/>
      <c r="Q73" s="239"/>
      <c r="R73" s="208">
        <v>0</v>
      </c>
      <c r="S73" s="25">
        <v>0</v>
      </c>
      <c r="U73" s="46" t="e">
        <f t="shared" si="67"/>
        <v>#DIV/0!</v>
      </c>
      <c r="V73" s="47" t="e">
        <f t="shared" si="67"/>
        <v>#DIV/0!</v>
      </c>
      <c r="W73" s="48" t="e">
        <f t="shared" si="67"/>
        <v>#DIV/0!</v>
      </c>
      <c r="X73" s="46" t="e">
        <f t="shared" si="68"/>
        <v>#DIV/0!</v>
      </c>
      <c r="Y73" s="46" t="e">
        <f t="shared" si="68"/>
        <v>#DIV/0!</v>
      </c>
      <c r="Z73" s="48" t="e">
        <f t="shared" si="68"/>
        <v>#DIV/0!</v>
      </c>
      <c r="AA73" s="212" t="e">
        <f t="shared" si="59"/>
        <v>#DIV/0!</v>
      </c>
      <c r="AB73" s="66" t="e">
        <f t="shared" si="60"/>
        <v>#DIV/0!</v>
      </c>
      <c r="AD73" s="474"/>
      <c r="AE73" s="474"/>
      <c r="AF73" s="474"/>
      <c r="AG73" s="474"/>
      <c r="AH73" s="474"/>
      <c r="AI73" s="477"/>
      <c r="AJ73" s="407"/>
      <c r="AK73" s="315"/>
      <c r="AL73" s="86"/>
      <c r="AM73" s="474"/>
      <c r="AN73" s="474"/>
      <c r="AO73" s="474"/>
      <c r="AP73" s="474"/>
      <c r="AQ73" s="474"/>
      <c r="AR73" s="477"/>
      <c r="AS73" s="407"/>
      <c r="AT73" s="315"/>
      <c r="AU73" s="86"/>
    </row>
    <row r="74" spans="1:47" ht="27" customHeight="1">
      <c r="A74" s="508"/>
      <c r="B74" s="510"/>
      <c r="C74" s="512"/>
      <c r="D74" s="514"/>
      <c r="E74" s="514"/>
      <c r="F74" s="517"/>
      <c r="G74" s="507"/>
      <c r="H74" s="544"/>
      <c r="I74" s="93" t="s">
        <v>132</v>
      </c>
      <c r="J74" s="101">
        <v>0.5</v>
      </c>
      <c r="L74" s="240"/>
      <c r="M74" s="241"/>
      <c r="N74" s="242"/>
      <c r="O74" s="228"/>
      <c r="P74" s="229"/>
      <c r="Q74" s="239"/>
      <c r="R74" s="208">
        <v>0</v>
      </c>
      <c r="S74" s="25">
        <v>0</v>
      </c>
      <c r="U74" s="62" t="e">
        <f t="shared" si="67"/>
        <v>#DIV/0!</v>
      </c>
      <c r="V74" s="63" t="e">
        <f t="shared" si="67"/>
        <v>#DIV/0!</v>
      </c>
      <c r="W74" s="64" t="e">
        <f t="shared" si="67"/>
        <v>#DIV/0!</v>
      </c>
      <c r="X74" s="62" t="e">
        <f t="shared" si="68"/>
        <v>#DIV/0!</v>
      </c>
      <c r="Y74" s="63" t="e">
        <f t="shared" si="68"/>
        <v>#DIV/0!</v>
      </c>
      <c r="Z74" s="64" t="e">
        <f t="shared" si="68"/>
        <v>#DIV/0!</v>
      </c>
      <c r="AA74" s="212" t="e">
        <f t="shared" si="59"/>
        <v>#DIV/0!</v>
      </c>
      <c r="AB74" s="66" t="e">
        <f t="shared" si="60"/>
        <v>#DIV/0!</v>
      </c>
      <c r="AD74" s="474"/>
      <c r="AE74" s="474"/>
      <c r="AF74" s="474"/>
      <c r="AG74" s="474"/>
      <c r="AH74" s="474"/>
      <c r="AI74" s="477"/>
      <c r="AJ74" s="407"/>
      <c r="AK74" s="315"/>
      <c r="AL74" s="86"/>
      <c r="AM74" s="474"/>
      <c r="AN74" s="474"/>
      <c r="AO74" s="474"/>
      <c r="AP74" s="474"/>
      <c r="AQ74" s="474"/>
      <c r="AR74" s="477"/>
      <c r="AS74" s="407"/>
      <c r="AT74" s="315"/>
      <c r="AU74" s="86"/>
    </row>
    <row r="75" spans="1:47" ht="27" customHeight="1" thickBot="1">
      <c r="A75" s="508"/>
      <c r="B75" s="510"/>
      <c r="C75" s="512"/>
      <c r="D75" s="514"/>
      <c r="E75" s="514"/>
      <c r="F75" s="517"/>
      <c r="G75" s="507"/>
      <c r="H75" s="549"/>
      <c r="I75" s="93" t="s">
        <v>133</v>
      </c>
      <c r="J75" s="99">
        <v>1</v>
      </c>
      <c r="L75" s="231"/>
      <c r="M75" s="232"/>
      <c r="N75" s="235"/>
      <c r="O75" s="247"/>
      <c r="P75" s="248"/>
      <c r="Q75" s="249"/>
      <c r="R75" s="203">
        <v>0</v>
      </c>
      <c r="S75" s="54">
        <f>$R$5</f>
        <v>0</v>
      </c>
      <c r="U75" s="43" t="e">
        <f t="shared" si="67"/>
        <v>#DIV/0!</v>
      </c>
      <c r="V75" s="44" t="e">
        <f t="shared" si="67"/>
        <v>#DIV/0!</v>
      </c>
      <c r="W75" s="45" t="e">
        <f t="shared" si="67"/>
        <v>#DIV/0!</v>
      </c>
      <c r="X75" s="43" t="e">
        <f t="shared" si="68"/>
        <v>#DIV/0!</v>
      </c>
      <c r="Y75" s="44" t="e">
        <f t="shared" si="68"/>
        <v>#DIV/0!</v>
      </c>
      <c r="Z75" s="45" t="e">
        <f t="shared" si="68"/>
        <v>#DIV/0!</v>
      </c>
      <c r="AA75" s="213" t="e">
        <f t="shared" si="59"/>
        <v>#DIV/0!</v>
      </c>
      <c r="AB75" s="67" t="e">
        <f t="shared" si="60"/>
        <v>#DIV/0!</v>
      </c>
      <c r="AD75" s="475"/>
      <c r="AE75" s="475"/>
      <c r="AF75" s="475"/>
      <c r="AG75" s="475"/>
      <c r="AH75" s="475"/>
      <c r="AI75" s="478"/>
      <c r="AJ75" s="408"/>
      <c r="AK75" s="316"/>
      <c r="AL75" s="86"/>
      <c r="AM75" s="475"/>
      <c r="AN75" s="475"/>
      <c r="AO75" s="475"/>
      <c r="AP75" s="475"/>
      <c r="AQ75" s="475"/>
      <c r="AR75" s="478"/>
      <c r="AS75" s="408"/>
      <c r="AT75" s="316"/>
      <c r="AU75" s="86"/>
    </row>
    <row r="76" spans="1:47" ht="27" customHeight="1">
      <c r="A76" s="508"/>
      <c r="B76" s="550" t="s">
        <v>134</v>
      </c>
      <c r="C76" s="553">
        <v>0.2</v>
      </c>
      <c r="D76" s="554"/>
      <c r="E76" s="498" t="s">
        <v>135</v>
      </c>
      <c r="F76" s="555" t="s">
        <v>43</v>
      </c>
      <c r="G76" s="498" t="s">
        <v>136</v>
      </c>
      <c r="H76" s="544">
        <v>1</v>
      </c>
      <c r="I76" s="96" t="s">
        <v>137</v>
      </c>
      <c r="J76" s="101">
        <v>-1</v>
      </c>
      <c r="L76" s="225"/>
      <c r="M76" s="226"/>
      <c r="N76" s="234"/>
      <c r="O76" s="225"/>
      <c r="P76" s="226"/>
      <c r="Q76" s="227"/>
      <c r="R76" s="25">
        <f>$R$5</f>
        <v>0</v>
      </c>
      <c r="S76" s="25">
        <v>0</v>
      </c>
      <c r="U76" s="40" t="e">
        <f t="shared" ref="U76:U90" si="71">L76/$L$5</f>
        <v>#DIV/0!</v>
      </c>
      <c r="V76" s="41" t="e">
        <f t="shared" ref="V76:V90" si="72">M76/$L$5</f>
        <v>#DIV/0!</v>
      </c>
      <c r="W76" s="42" t="e">
        <f t="shared" ref="W76:W90" si="73">N76/$L$5</f>
        <v>#DIV/0!</v>
      </c>
      <c r="X76" s="40" t="e">
        <f t="shared" ref="X76:X90" si="74">O76/$O$5</f>
        <v>#DIV/0!</v>
      </c>
      <c r="Y76" s="41" t="e">
        <f t="shared" ref="Y76:Y90" si="75">P76/$O$5</f>
        <v>#DIV/0!</v>
      </c>
      <c r="Z76" s="42" t="e">
        <f t="shared" ref="Z76:Z90" si="76">Q76/$O$5</f>
        <v>#DIV/0!</v>
      </c>
      <c r="AA76" s="211" t="e">
        <f t="shared" si="59"/>
        <v>#DIV/0!</v>
      </c>
      <c r="AB76" s="65" t="e">
        <f t="shared" si="60"/>
        <v>#DIV/0!</v>
      </c>
      <c r="AD76" s="473" t="e">
        <f t="shared" ref="AD76:AK76" si="77">(U76*$J76)+(U77*$J77)+(U78*$J78)+(U79*$J79)+(U80*$J80)</f>
        <v>#DIV/0!</v>
      </c>
      <c r="AE76" s="473" t="e">
        <f t="shared" si="77"/>
        <v>#DIV/0!</v>
      </c>
      <c r="AF76" s="473" t="e">
        <f t="shared" si="77"/>
        <v>#DIV/0!</v>
      </c>
      <c r="AG76" s="473" t="e">
        <f t="shared" si="77"/>
        <v>#DIV/0!</v>
      </c>
      <c r="AH76" s="473" t="e">
        <f t="shared" si="77"/>
        <v>#DIV/0!</v>
      </c>
      <c r="AI76" s="476" t="e">
        <f t="shared" si="77"/>
        <v>#DIV/0!</v>
      </c>
      <c r="AJ76" s="479" t="e">
        <f t="shared" si="77"/>
        <v>#DIV/0!</v>
      </c>
      <c r="AK76" s="311" t="e">
        <f t="shared" si="77"/>
        <v>#DIV/0!</v>
      </c>
      <c r="AL76" s="86"/>
      <c r="AM76" s="473" t="e">
        <f t="shared" ref="AM76:AT76" si="78">AD76*$H76</f>
        <v>#DIV/0!</v>
      </c>
      <c r="AN76" s="473" t="e">
        <f t="shared" si="78"/>
        <v>#DIV/0!</v>
      </c>
      <c r="AO76" s="473" t="e">
        <f t="shared" si="78"/>
        <v>#DIV/0!</v>
      </c>
      <c r="AP76" s="473" t="e">
        <f t="shared" si="78"/>
        <v>#DIV/0!</v>
      </c>
      <c r="AQ76" s="473" t="e">
        <f t="shared" si="78"/>
        <v>#DIV/0!</v>
      </c>
      <c r="AR76" s="476" t="e">
        <f t="shared" si="78"/>
        <v>#DIV/0!</v>
      </c>
      <c r="AS76" s="479" t="e">
        <f t="shared" si="78"/>
        <v>#DIV/0!</v>
      </c>
      <c r="AT76" s="311" t="e">
        <f t="shared" si="78"/>
        <v>#DIV/0!</v>
      </c>
      <c r="AU76" s="86"/>
    </row>
    <row r="77" spans="1:47" ht="27" customHeight="1">
      <c r="A77" s="508"/>
      <c r="B77" s="551"/>
      <c r="C77" s="512"/>
      <c r="D77" s="514"/>
      <c r="E77" s="514"/>
      <c r="F77" s="517"/>
      <c r="G77" s="540"/>
      <c r="H77" s="544"/>
      <c r="I77" s="95" t="s">
        <v>138</v>
      </c>
      <c r="J77" s="101">
        <v>-0.5</v>
      </c>
      <c r="L77" s="228"/>
      <c r="M77" s="229"/>
      <c r="N77" s="239"/>
      <c r="O77" s="228"/>
      <c r="P77" s="229"/>
      <c r="Q77" s="230"/>
      <c r="R77" s="25">
        <v>0</v>
      </c>
      <c r="S77" s="25">
        <v>0</v>
      </c>
      <c r="U77" s="46" t="e">
        <f t="shared" si="71"/>
        <v>#DIV/0!</v>
      </c>
      <c r="V77" s="47" t="e">
        <f t="shared" si="72"/>
        <v>#DIV/0!</v>
      </c>
      <c r="W77" s="48" t="e">
        <f t="shared" si="73"/>
        <v>#DIV/0!</v>
      </c>
      <c r="X77" s="46" t="e">
        <f t="shared" si="74"/>
        <v>#DIV/0!</v>
      </c>
      <c r="Y77" s="47" t="e">
        <f t="shared" si="75"/>
        <v>#DIV/0!</v>
      </c>
      <c r="Z77" s="48" t="e">
        <f t="shared" si="76"/>
        <v>#DIV/0!</v>
      </c>
      <c r="AA77" s="212" t="e">
        <f t="shared" si="59"/>
        <v>#DIV/0!</v>
      </c>
      <c r="AB77" s="66" t="e">
        <f t="shared" si="60"/>
        <v>#DIV/0!</v>
      </c>
      <c r="AD77" s="474"/>
      <c r="AE77" s="474"/>
      <c r="AF77" s="474"/>
      <c r="AG77" s="474"/>
      <c r="AH77" s="474"/>
      <c r="AI77" s="477"/>
      <c r="AJ77" s="407"/>
      <c r="AK77" s="315"/>
      <c r="AL77" s="86"/>
      <c r="AM77" s="474"/>
      <c r="AN77" s="474"/>
      <c r="AO77" s="474"/>
      <c r="AP77" s="474"/>
      <c r="AQ77" s="474"/>
      <c r="AR77" s="477"/>
      <c r="AS77" s="407"/>
      <c r="AT77" s="315"/>
      <c r="AU77" s="86"/>
    </row>
    <row r="78" spans="1:47" ht="27" customHeight="1">
      <c r="A78" s="508"/>
      <c r="B78" s="551"/>
      <c r="C78" s="512"/>
      <c r="D78" s="514"/>
      <c r="E78" s="514"/>
      <c r="F78" s="517"/>
      <c r="G78" s="540"/>
      <c r="H78" s="544"/>
      <c r="I78" s="95" t="s">
        <v>139</v>
      </c>
      <c r="J78" s="101">
        <v>0</v>
      </c>
      <c r="L78" s="228"/>
      <c r="M78" s="229"/>
      <c r="N78" s="239"/>
      <c r="O78" s="228"/>
      <c r="P78" s="229"/>
      <c r="Q78" s="230"/>
      <c r="R78" s="25">
        <v>0</v>
      </c>
      <c r="S78" s="25">
        <v>0</v>
      </c>
      <c r="U78" s="46" t="e">
        <f t="shared" si="71"/>
        <v>#DIV/0!</v>
      </c>
      <c r="V78" s="47" t="e">
        <f t="shared" si="72"/>
        <v>#DIV/0!</v>
      </c>
      <c r="W78" s="48" t="e">
        <f t="shared" si="73"/>
        <v>#DIV/0!</v>
      </c>
      <c r="X78" s="46" t="e">
        <f t="shared" si="74"/>
        <v>#DIV/0!</v>
      </c>
      <c r="Y78" s="46" t="e">
        <f t="shared" si="75"/>
        <v>#DIV/0!</v>
      </c>
      <c r="Z78" s="48" t="e">
        <f t="shared" si="76"/>
        <v>#DIV/0!</v>
      </c>
      <c r="AA78" s="212" t="e">
        <f t="shared" si="59"/>
        <v>#DIV/0!</v>
      </c>
      <c r="AB78" s="66" t="e">
        <f t="shared" si="60"/>
        <v>#DIV/0!</v>
      </c>
      <c r="AD78" s="474"/>
      <c r="AE78" s="474"/>
      <c r="AF78" s="474"/>
      <c r="AG78" s="474"/>
      <c r="AH78" s="474"/>
      <c r="AI78" s="477"/>
      <c r="AJ78" s="407"/>
      <c r="AK78" s="315"/>
      <c r="AL78" s="86"/>
      <c r="AM78" s="474"/>
      <c r="AN78" s="474"/>
      <c r="AO78" s="474"/>
      <c r="AP78" s="474"/>
      <c r="AQ78" s="474"/>
      <c r="AR78" s="477"/>
      <c r="AS78" s="407"/>
      <c r="AT78" s="315"/>
      <c r="AU78" s="86"/>
    </row>
    <row r="79" spans="1:47" ht="27" customHeight="1">
      <c r="A79" s="508"/>
      <c r="B79" s="551"/>
      <c r="C79" s="512"/>
      <c r="D79" s="514"/>
      <c r="E79" s="514"/>
      <c r="F79" s="517"/>
      <c r="G79" s="540"/>
      <c r="H79" s="544"/>
      <c r="I79" s="95" t="s">
        <v>140</v>
      </c>
      <c r="J79" s="101">
        <v>0.5</v>
      </c>
      <c r="L79" s="228"/>
      <c r="M79" s="229"/>
      <c r="N79" s="239"/>
      <c r="O79" s="228"/>
      <c r="P79" s="229"/>
      <c r="Q79" s="230"/>
      <c r="R79" s="25">
        <v>0</v>
      </c>
      <c r="S79" s="25">
        <v>0</v>
      </c>
      <c r="U79" s="62" t="e">
        <f t="shared" si="71"/>
        <v>#DIV/0!</v>
      </c>
      <c r="V79" s="63" t="e">
        <f t="shared" si="72"/>
        <v>#DIV/0!</v>
      </c>
      <c r="W79" s="64" t="e">
        <f t="shared" si="73"/>
        <v>#DIV/0!</v>
      </c>
      <c r="X79" s="62" t="e">
        <f t="shared" si="74"/>
        <v>#DIV/0!</v>
      </c>
      <c r="Y79" s="63" t="e">
        <f t="shared" si="75"/>
        <v>#DIV/0!</v>
      </c>
      <c r="Z79" s="64" t="e">
        <f t="shared" si="76"/>
        <v>#DIV/0!</v>
      </c>
      <c r="AA79" s="212" t="e">
        <f t="shared" si="59"/>
        <v>#DIV/0!</v>
      </c>
      <c r="AB79" s="66" t="e">
        <f t="shared" si="60"/>
        <v>#DIV/0!</v>
      </c>
      <c r="AD79" s="474"/>
      <c r="AE79" s="474"/>
      <c r="AF79" s="474"/>
      <c r="AG79" s="474"/>
      <c r="AH79" s="474"/>
      <c r="AI79" s="477"/>
      <c r="AJ79" s="407"/>
      <c r="AK79" s="315"/>
      <c r="AL79" s="86"/>
      <c r="AM79" s="474"/>
      <c r="AN79" s="474"/>
      <c r="AO79" s="474"/>
      <c r="AP79" s="474"/>
      <c r="AQ79" s="474"/>
      <c r="AR79" s="477"/>
      <c r="AS79" s="407"/>
      <c r="AT79" s="315"/>
      <c r="AU79" s="86"/>
    </row>
    <row r="80" spans="1:47" ht="27" customHeight="1" thickBot="1">
      <c r="A80" s="508"/>
      <c r="B80" s="552"/>
      <c r="C80" s="538"/>
      <c r="D80" s="539"/>
      <c r="E80" s="539"/>
      <c r="F80" s="541"/>
      <c r="G80" s="496"/>
      <c r="H80" s="544"/>
      <c r="I80" s="97" t="s">
        <v>141</v>
      </c>
      <c r="J80" s="99">
        <v>1</v>
      </c>
      <c r="L80" s="240"/>
      <c r="M80" s="241"/>
      <c r="N80" s="242"/>
      <c r="O80" s="240"/>
      <c r="P80" s="241"/>
      <c r="Q80" s="250"/>
      <c r="R80" s="81">
        <v>0</v>
      </c>
      <c r="S80" s="81">
        <f>$R$5</f>
        <v>0</v>
      </c>
      <c r="U80" s="43" t="e">
        <f t="shared" si="71"/>
        <v>#DIV/0!</v>
      </c>
      <c r="V80" s="44" t="e">
        <f t="shared" si="72"/>
        <v>#DIV/0!</v>
      </c>
      <c r="W80" s="45" t="e">
        <f t="shared" si="73"/>
        <v>#DIV/0!</v>
      </c>
      <c r="X80" s="43" t="e">
        <f t="shared" si="74"/>
        <v>#DIV/0!</v>
      </c>
      <c r="Y80" s="44" t="e">
        <f t="shared" si="75"/>
        <v>#DIV/0!</v>
      </c>
      <c r="Z80" s="45" t="e">
        <f t="shared" si="76"/>
        <v>#DIV/0!</v>
      </c>
      <c r="AA80" s="213" t="e">
        <f t="shared" si="59"/>
        <v>#DIV/0!</v>
      </c>
      <c r="AB80" s="67" t="e">
        <f t="shared" si="60"/>
        <v>#DIV/0!</v>
      </c>
      <c r="AD80" s="475"/>
      <c r="AE80" s="475"/>
      <c r="AF80" s="475"/>
      <c r="AG80" s="475"/>
      <c r="AH80" s="475"/>
      <c r="AI80" s="478"/>
      <c r="AJ80" s="408"/>
      <c r="AK80" s="316"/>
      <c r="AL80" s="86"/>
      <c r="AM80" s="475"/>
      <c r="AN80" s="475"/>
      <c r="AO80" s="475"/>
      <c r="AP80" s="475"/>
      <c r="AQ80" s="475"/>
      <c r="AR80" s="478"/>
      <c r="AS80" s="408"/>
      <c r="AT80" s="316"/>
      <c r="AU80" s="86"/>
    </row>
    <row r="81" spans="1:47" ht="27" customHeight="1">
      <c r="A81" s="508"/>
      <c r="B81" s="535" t="s">
        <v>142</v>
      </c>
      <c r="C81" s="511">
        <v>0.2</v>
      </c>
      <c r="D81" s="513"/>
      <c r="E81" s="515" t="s">
        <v>143</v>
      </c>
      <c r="F81" s="516" t="s">
        <v>43</v>
      </c>
      <c r="G81" s="515" t="s">
        <v>144</v>
      </c>
      <c r="H81" s="548">
        <v>0.5</v>
      </c>
      <c r="I81" s="94" t="s">
        <v>137</v>
      </c>
      <c r="J81" s="101">
        <v>-1</v>
      </c>
      <c r="L81" s="225"/>
      <c r="M81" s="226"/>
      <c r="N81" s="234"/>
      <c r="O81" s="225"/>
      <c r="P81" s="226"/>
      <c r="Q81" s="227"/>
      <c r="R81" s="55">
        <f>$R$5</f>
        <v>0</v>
      </c>
      <c r="S81" s="37">
        <v>0</v>
      </c>
      <c r="U81" s="40" t="e">
        <f t="shared" si="71"/>
        <v>#DIV/0!</v>
      </c>
      <c r="V81" s="41" t="e">
        <f t="shared" si="72"/>
        <v>#DIV/0!</v>
      </c>
      <c r="W81" s="42" t="e">
        <f t="shared" si="73"/>
        <v>#DIV/0!</v>
      </c>
      <c r="X81" s="40" t="e">
        <f t="shared" si="74"/>
        <v>#DIV/0!</v>
      </c>
      <c r="Y81" s="41" t="e">
        <f t="shared" si="75"/>
        <v>#DIV/0!</v>
      </c>
      <c r="Z81" s="42" t="e">
        <f t="shared" si="76"/>
        <v>#DIV/0!</v>
      </c>
      <c r="AA81" s="211" t="e">
        <f t="shared" si="59"/>
        <v>#DIV/0!</v>
      </c>
      <c r="AB81" s="65" t="e">
        <f t="shared" si="60"/>
        <v>#DIV/0!</v>
      </c>
      <c r="AD81" s="473" t="e">
        <f t="shared" ref="AD81:AK81" si="79">(U81*$J81)+(U82*$J82)+(U83*$J83)+(U84*$J84)+(U85*$J85)</f>
        <v>#DIV/0!</v>
      </c>
      <c r="AE81" s="473" t="e">
        <f t="shared" si="79"/>
        <v>#DIV/0!</v>
      </c>
      <c r="AF81" s="473" t="e">
        <f t="shared" si="79"/>
        <v>#DIV/0!</v>
      </c>
      <c r="AG81" s="473" t="e">
        <f t="shared" si="79"/>
        <v>#DIV/0!</v>
      </c>
      <c r="AH81" s="473" t="e">
        <f t="shared" si="79"/>
        <v>#DIV/0!</v>
      </c>
      <c r="AI81" s="476" t="e">
        <f t="shared" si="79"/>
        <v>#DIV/0!</v>
      </c>
      <c r="AJ81" s="479" t="e">
        <f t="shared" si="79"/>
        <v>#DIV/0!</v>
      </c>
      <c r="AK81" s="311" t="e">
        <f t="shared" si="79"/>
        <v>#DIV/0!</v>
      </c>
      <c r="AL81" s="86"/>
      <c r="AM81" s="473" t="e">
        <f t="shared" ref="AM81:AT81" si="80">(AD81*$H81)+(AD86*$H86)</f>
        <v>#DIV/0!</v>
      </c>
      <c r="AN81" s="473" t="e">
        <f t="shared" si="80"/>
        <v>#DIV/0!</v>
      </c>
      <c r="AO81" s="473" t="e">
        <f t="shared" si="80"/>
        <v>#DIV/0!</v>
      </c>
      <c r="AP81" s="473" t="e">
        <f t="shared" si="80"/>
        <v>#DIV/0!</v>
      </c>
      <c r="AQ81" s="473" t="e">
        <f t="shared" si="80"/>
        <v>#DIV/0!</v>
      </c>
      <c r="AR81" s="473" t="e">
        <f t="shared" si="80"/>
        <v>#DIV/0!</v>
      </c>
      <c r="AS81" s="483" t="e">
        <f t="shared" si="80"/>
        <v>#DIV/0!</v>
      </c>
      <c r="AT81" s="483" t="e">
        <f t="shared" si="80"/>
        <v>#DIV/0!</v>
      </c>
      <c r="AU81" s="86"/>
    </row>
    <row r="82" spans="1:47" ht="27" customHeight="1">
      <c r="A82" s="508"/>
      <c r="B82" s="536"/>
      <c r="C82" s="512"/>
      <c r="D82" s="514"/>
      <c r="E82" s="540"/>
      <c r="F82" s="517"/>
      <c r="G82" s="540"/>
      <c r="H82" s="544"/>
      <c r="I82" s="95" t="s">
        <v>138</v>
      </c>
      <c r="J82" s="101">
        <v>-0.5</v>
      </c>
      <c r="L82" s="228"/>
      <c r="M82" s="229"/>
      <c r="N82" s="239"/>
      <c r="O82" s="228"/>
      <c r="P82" s="229"/>
      <c r="Q82" s="230"/>
      <c r="R82" s="25">
        <v>0</v>
      </c>
      <c r="S82" s="77">
        <v>0</v>
      </c>
      <c r="U82" s="46" t="e">
        <f t="shared" si="71"/>
        <v>#DIV/0!</v>
      </c>
      <c r="V82" s="47" t="e">
        <f t="shared" si="72"/>
        <v>#DIV/0!</v>
      </c>
      <c r="W82" s="48" t="e">
        <f t="shared" si="73"/>
        <v>#DIV/0!</v>
      </c>
      <c r="X82" s="46" t="e">
        <f t="shared" si="74"/>
        <v>#DIV/0!</v>
      </c>
      <c r="Y82" s="47" t="e">
        <f t="shared" si="75"/>
        <v>#DIV/0!</v>
      </c>
      <c r="Z82" s="48" t="e">
        <f t="shared" si="76"/>
        <v>#DIV/0!</v>
      </c>
      <c r="AA82" s="212" t="e">
        <f t="shared" si="59"/>
        <v>#DIV/0!</v>
      </c>
      <c r="AB82" s="66" t="e">
        <f t="shared" si="60"/>
        <v>#DIV/0!</v>
      </c>
      <c r="AD82" s="474"/>
      <c r="AE82" s="474"/>
      <c r="AF82" s="474"/>
      <c r="AG82" s="474"/>
      <c r="AH82" s="474"/>
      <c r="AI82" s="477"/>
      <c r="AJ82" s="407"/>
      <c r="AK82" s="315"/>
      <c r="AL82" s="86"/>
      <c r="AM82" s="474"/>
      <c r="AN82" s="474"/>
      <c r="AO82" s="474"/>
      <c r="AP82" s="474"/>
      <c r="AQ82" s="474"/>
      <c r="AR82" s="474"/>
      <c r="AS82" s="484"/>
      <c r="AT82" s="484"/>
      <c r="AU82" s="86"/>
    </row>
    <row r="83" spans="1:47" ht="27" customHeight="1">
      <c r="A83" s="508"/>
      <c r="B83" s="536"/>
      <c r="C83" s="512"/>
      <c r="D83" s="514"/>
      <c r="E83" s="540"/>
      <c r="F83" s="517"/>
      <c r="G83" s="540"/>
      <c r="H83" s="544"/>
      <c r="I83" s="95" t="s">
        <v>139</v>
      </c>
      <c r="J83" s="101">
        <v>0</v>
      </c>
      <c r="L83" s="228"/>
      <c r="M83" s="229"/>
      <c r="N83" s="239"/>
      <c r="O83" s="228"/>
      <c r="P83" s="229"/>
      <c r="Q83" s="230"/>
      <c r="R83" s="25">
        <v>0</v>
      </c>
      <c r="S83" s="77">
        <v>0</v>
      </c>
      <c r="U83" s="46" t="e">
        <f t="shared" si="71"/>
        <v>#DIV/0!</v>
      </c>
      <c r="V83" s="47" t="e">
        <f t="shared" si="72"/>
        <v>#DIV/0!</v>
      </c>
      <c r="W83" s="48" t="e">
        <f t="shared" si="73"/>
        <v>#DIV/0!</v>
      </c>
      <c r="X83" s="46" t="e">
        <f t="shared" si="74"/>
        <v>#DIV/0!</v>
      </c>
      <c r="Y83" s="46" t="e">
        <f t="shared" si="75"/>
        <v>#DIV/0!</v>
      </c>
      <c r="Z83" s="48" t="e">
        <f t="shared" si="76"/>
        <v>#DIV/0!</v>
      </c>
      <c r="AA83" s="212" t="e">
        <f t="shared" si="59"/>
        <v>#DIV/0!</v>
      </c>
      <c r="AB83" s="66" t="e">
        <f t="shared" si="60"/>
        <v>#DIV/0!</v>
      </c>
      <c r="AD83" s="474"/>
      <c r="AE83" s="474"/>
      <c r="AF83" s="474"/>
      <c r="AG83" s="474"/>
      <c r="AH83" s="474"/>
      <c r="AI83" s="477"/>
      <c r="AJ83" s="407"/>
      <c r="AK83" s="315"/>
      <c r="AL83" s="86"/>
      <c r="AM83" s="474"/>
      <c r="AN83" s="474"/>
      <c r="AO83" s="474"/>
      <c r="AP83" s="474"/>
      <c r="AQ83" s="474"/>
      <c r="AR83" s="474"/>
      <c r="AS83" s="484"/>
      <c r="AT83" s="484"/>
      <c r="AU83" s="86"/>
    </row>
    <row r="84" spans="1:47" ht="27" customHeight="1">
      <c r="A84" s="508"/>
      <c r="B84" s="536"/>
      <c r="C84" s="512"/>
      <c r="D84" s="514"/>
      <c r="E84" s="540"/>
      <c r="F84" s="517"/>
      <c r="G84" s="540"/>
      <c r="H84" s="544"/>
      <c r="I84" s="95" t="s">
        <v>140</v>
      </c>
      <c r="J84" s="101">
        <v>0.5</v>
      </c>
      <c r="L84" s="228"/>
      <c r="M84" s="229"/>
      <c r="N84" s="239"/>
      <c r="O84" s="228"/>
      <c r="P84" s="229"/>
      <c r="Q84" s="230"/>
      <c r="R84" s="25">
        <v>0</v>
      </c>
      <c r="S84" s="77">
        <v>0</v>
      </c>
      <c r="U84" s="62" t="e">
        <f t="shared" si="71"/>
        <v>#DIV/0!</v>
      </c>
      <c r="V84" s="63" t="e">
        <f t="shared" si="72"/>
        <v>#DIV/0!</v>
      </c>
      <c r="W84" s="64" t="e">
        <f t="shared" si="73"/>
        <v>#DIV/0!</v>
      </c>
      <c r="X84" s="62" t="e">
        <f t="shared" si="74"/>
        <v>#DIV/0!</v>
      </c>
      <c r="Y84" s="63" t="e">
        <f t="shared" si="75"/>
        <v>#DIV/0!</v>
      </c>
      <c r="Z84" s="64" t="e">
        <f t="shared" si="76"/>
        <v>#DIV/0!</v>
      </c>
      <c r="AA84" s="212" t="e">
        <f t="shared" si="59"/>
        <v>#DIV/0!</v>
      </c>
      <c r="AB84" s="66" t="e">
        <f t="shared" si="60"/>
        <v>#DIV/0!</v>
      </c>
      <c r="AD84" s="474"/>
      <c r="AE84" s="474"/>
      <c r="AF84" s="474"/>
      <c r="AG84" s="474"/>
      <c r="AH84" s="474"/>
      <c r="AI84" s="477"/>
      <c r="AJ84" s="407"/>
      <c r="AK84" s="315"/>
      <c r="AL84" s="86"/>
      <c r="AM84" s="474"/>
      <c r="AN84" s="474"/>
      <c r="AO84" s="474"/>
      <c r="AP84" s="474"/>
      <c r="AQ84" s="474"/>
      <c r="AR84" s="474"/>
      <c r="AS84" s="484"/>
      <c r="AT84" s="484"/>
      <c r="AU84" s="86"/>
    </row>
    <row r="85" spans="1:47" ht="27" customHeight="1" thickBot="1">
      <c r="A85" s="508"/>
      <c r="B85" s="536"/>
      <c r="C85" s="512"/>
      <c r="D85" s="514"/>
      <c r="E85" s="540"/>
      <c r="F85" s="517"/>
      <c r="G85" s="540"/>
      <c r="H85" s="544"/>
      <c r="I85" s="95" t="s">
        <v>141</v>
      </c>
      <c r="J85" s="99">
        <v>1</v>
      </c>
      <c r="L85" s="231"/>
      <c r="M85" s="232"/>
      <c r="N85" s="235"/>
      <c r="O85" s="231"/>
      <c r="P85" s="232"/>
      <c r="Q85" s="233"/>
      <c r="R85" s="54">
        <v>0</v>
      </c>
      <c r="S85" s="39">
        <f>$R$5</f>
        <v>0</v>
      </c>
      <c r="U85" s="43" t="e">
        <f t="shared" si="71"/>
        <v>#DIV/0!</v>
      </c>
      <c r="V85" s="44" t="e">
        <f t="shared" si="72"/>
        <v>#DIV/0!</v>
      </c>
      <c r="W85" s="45" t="e">
        <f t="shared" si="73"/>
        <v>#DIV/0!</v>
      </c>
      <c r="X85" s="43" t="e">
        <f t="shared" si="74"/>
        <v>#DIV/0!</v>
      </c>
      <c r="Y85" s="44" t="e">
        <f t="shared" si="75"/>
        <v>#DIV/0!</v>
      </c>
      <c r="Z85" s="45" t="e">
        <f t="shared" si="76"/>
        <v>#DIV/0!</v>
      </c>
      <c r="AA85" s="213" t="e">
        <f t="shared" si="59"/>
        <v>#DIV/0!</v>
      </c>
      <c r="AB85" s="67" t="e">
        <f t="shared" si="60"/>
        <v>#DIV/0!</v>
      </c>
      <c r="AD85" s="475"/>
      <c r="AE85" s="475"/>
      <c r="AF85" s="475"/>
      <c r="AG85" s="475"/>
      <c r="AH85" s="475"/>
      <c r="AI85" s="478"/>
      <c r="AJ85" s="408"/>
      <c r="AK85" s="316"/>
      <c r="AL85" s="86"/>
      <c r="AM85" s="474"/>
      <c r="AN85" s="474"/>
      <c r="AO85" s="474"/>
      <c r="AP85" s="474"/>
      <c r="AQ85" s="474"/>
      <c r="AR85" s="474"/>
      <c r="AS85" s="484"/>
      <c r="AT85" s="484"/>
      <c r="AU85" s="86"/>
    </row>
    <row r="86" spans="1:47" ht="27" customHeight="1">
      <c r="A86" s="508"/>
      <c r="B86" s="536"/>
      <c r="C86" s="512"/>
      <c r="D86" s="514"/>
      <c r="E86" s="540"/>
      <c r="F86" s="517" t="s">
        <v>43</v>
      </c>
      <c r="G86" s="540" t="s">
        <v>145</v>
      </c>
      <c r="H86" s="543">
        <v>0.5</v>
      </c>
      <c r="I86" s="95" t="s">
        <v>137</v>
      </c>
      <c r="J86" s="101">
        <v>-1</v>
      </c>
      <c r="L86" s="225"/>
      <c r="M86" s="226"/>
      <c r="N86" s="234"/>
      <c r="O86" s="225"/>
      <c r="P86" s="226"/>
      <c r="Q86" s="227"/>
      <c r="R86" s="32">
        <f>$R$5</f>
        <v>0</v>
      </c>
      <c r="S86" s="78">
        <v>0</v>
      </c>
      <c r="U86" s="40" t="e">
        <f t="shared" si="71"/>
        <v>#DIV/0!</v>
      </c>
      <c r="V86" s="41" t="e">
        <f t="shared" si="72"/>
        <v>#DIV/0!</v>
      </c>
      <c r="W86" s="42" t="e">
        <f t="shared" si="73"/>
        <v>#DIV/0!</v>
      </c>
      <c r="X86" s="40" t="e">
        <f t="shared" si="74"/>
        <v>#DIV/0!</v>
      </c>
      <c r="Y86" s="41" t="e">
        <f t="shared" si="75"/>
        <v>#DIV/0!</v>
      </c>
      <c r="Z86" s="42" t="e">
        <f t="shared" si="76"/>
        <v>#DIV/0!</v>
      </c>
      <c r="AA86" s="211" t="e">
        <f t="shared" si="59"/>
        <v>#DIV/0!</v>
      </c>
      <c r="AB86" s="65" t="e">
        <f t="shared" si="60"/>
        <v>#DIV/0!</v>
      </c>
      <c r="AD86" s="473" t="e">
        <f t="shared" ref="AD86:AK86" si="81">(U86*$J86)+(U87*$J87)+(U88*$J88)+(U89*$J89)+(U90*$J90)</f>
        <v>#DIV/0!</v>
      </c>
      <c r="AE86" s="473" t="e">
        <f t="shared" si="81"/>
        <v>#DIV/0!</v>
      </c>
      <c r="AF86" s="473" t="e">
        <f t="shared" si="81"/>
        <v>#DIV/0!</v>
      </c>
      <c r="AG86" s="473" t="e">
        <f t="shared" si="81"/>
        <v>#DIV/0!</v>
      </c>
      <c r="AH86" s="473" t="e">
        <f t="shared" si="81"/>
        <v>#DIV/0!</v>
      </c>
      <c r="AI86" s="476" t="e">
        <f t="shared" si="81"/>
        <v>#DIV/0!</v>
      </c>
      <c r="AJ86" s="479" t="e">
        <f t="shared" si="81"/>
        <v>#DIV/0!</v>
      </c>
      <c r="AK86" s="311" t="e">
        <f t="shared" si="81"/>
        <v>#DIV/0!</v>
      </c>
      <c r="AL86" s="86"/>
      <c r="AM86" s="474"/>
      <c r="AN86" s="474"/>
      <c r="AO86" s="474"/>
      <c r="AP86" s="474"/>
      <c r="AQ86" s="474"/>
      <c r="AR86" s="474"/>
      <c r="AS86" s="484"/>
      <c r="AT86" s="484"/>
      <c r="AU86" s="86"/>
    </row>
    <row r="87" spans="1:47" ht="27" customHeight="1">
      <c r="A87" s="508"/>
      <c r="B87" s="536"/>
      <c r="C87" s="512"/>
      <c r="D87" s="514"/>
      <c r="E87" s="540"/>
      <c r="F87" s="517"/>
      <c r="G87" s="540"/>
      <c r="H87" s="544"/>
      <c r="I87" s="95" t="s">
        <v>138</v>
      </c>
      <c r="J87" s="101">
        <v>-0.5</v>
      </c>
      <c r="L87" s="228"/>
      <c r="M87" s="229"/>
      <c r="N87" s="239"/>
      <c r="O87" s="228"/>
      <c r="P87" s="229"/>
      <c r="Q87" s="230"/>
      <c r="R87" s="25">
        <v>0</v>
      </c>
      <c r="S87" s="77">
        <v>0</v>
      </c>
      <c r="U87" s="46" t="e">
        <f t="shared" si="71"/>
        <v>#DIV/0!</v>
      </c>
      <c r="V87" s="47" t="e">
        <f t="shared" si="72"/>
        <v>#DIV/0!</v>
      </c>
      <c r="W87" s="48" t="e">
        <f t="shared" si="73"/>
        <v>#DIV/0!</v>
      </c>
      <c r="X87" s="46" t="e">
        <f t="shared" si="74"/>
        <v>#DIV/0!</v>
      </c>
      <c r="Y87" s="47" t="e">
        <f t="shared" si="75"/>
        <v>#DIV/0!</v>
      </c>
      <c r="Z87" s="48" t="e">
        <f t="shared" si="76"/>
        <v>#DIV/0!</v>
      </c>
      <c r="AA87" s="212" t="e">
        <f t="shared" si="59"/>
        <v>#DIV/0!</v>
      </c>
      <c r="AB87" s="66" t="e">
        <f t="shared" si="60"/>
        <v>#DIV/0!</v>
      </c>
      <c r="AD87" s="474"/>
      <c r="AE87" s="474"/>
      <c r="AF87" s="474"/>
      <c r="AG87" s="474"/>
      <c r="AH87" s="474"/>
      <c r="AI87" s="477"/>
      <c r="AJ87" s="407"/>
      <c r="AK87" s="315"/>
      <c r="AL87" s="86"/>
      <c r="AM87" s="474"/>
      <c r="AN87" s="474"/>
      <c r="AO87" s="474"/>
      <c r="AP87" s="474"/>
      <c r="AQ87" s="474"/>
      <c r="AR87" s="474"/>
      <c r="AS87" s="484"/>
      <c r="AT87" s="484"/>
      <c r="AU87" s="86"/>
    </row>
    <row r="88" spans="1:47" ht="27" customHeight="1">
      <c r="A88" s="508"/>
      <c r="B88" s="536"/>
      <c r="C88" s="512"/>
      <c r="D88" s="514"/>
      <c r="E88" s="540"/>
      <c r="F88" s="517"/>
      <c r="G88" s="540"/>
      <c r="H88" s="544"/>
      <c r="I88" s="95" t="s">
        <v>139</v>
      </c>
      <c r="J88" s="101">
        <v>0</v>
      </c>
      <c r="L88" s="228"/>
      <c r="M88" s="229"/>
      <c r="N88" s="239"/>
      <c r="O88" s="228"/>
      <c r="P88" s="229"/>
      <c r="Q88" s="230"/>
      <c r="R88" s="25">
        <v>0</v>
      </c>
      <c r="S88" s="77">
        <v>0</v>
      </c>
      <c r="U88" s="46" t="e">
        <f t="shared" si="71"/>
        <v>#DIV/0!</v>
      </c>
      <c r="V88" s="47" t="e">
        <f t="shared" si="72"/>
        <v>#DIV/0!</v>
      </c>
      <c r="W88" s="48" t="e">
        <f t="shared" si="73"/>
        <v>#DIV/0!</v>
      </c>
      <c r="X88" s="46" t="e">
        <f t="shared" si="74"/>
        <v>#DIV/0!</v>
      </c>
      <c r="Y88" s="46" t="e">
        <f t="shared" si="75"/>
        <v>#DIV/0!</v>
      </c>
      <c r="Z88" s="48" t="e">
        <f t="shared" si="76"/>
        <v>#DIV/0!</v>
      </c>
      <c r="AA88" s="212" t="e">
        <f t="shared" si="59"/>
        <v>#DIV/0!</v>
      </c>
      <c r="AB88" s="66" t="e">
        <f t="shared" si="60"/>
        <v>#DIV/0!</v>
      </c>
      <c r="AD88" s="474"/>
      <c r="AE88" s="474"/>
      <c r="AF88" s="474"/>
      <c r="AG88" s="474"/>
      <c r="AH88" s="474"/>
      <c r="AI88" s="477"/>
      <c r="AJ88" s="407"/>
      <c r="AK88" s="315"/>
      <c r="AL88" s="86"/>
      <c r="AM88" s="474"/>
      <c r="AN88" s="474"/>
      <c r="AO88" s="474"/>
      <c r="AP88" s="474"/>
      <c r="AQ88" s="474"/>
      <c r="AR88" s="474"/>
      <c r="AS88" s="484"/>
      <c r="AT88" s="484"/>
      <c r="AU88" s="86"/>
    </row>
    <row r="89" spans="1:47" ht="27" customHeight="1">
      <c r="A89" s="508"/>
      <c r="B89" s="536"/>
      <c r="C89" s="512"/>
      <c r="D89" s="514"/>
      <c r="E89" s="540"/>
      <c r="F89" s="517"/>
      <c r="G89" s="540"/>
      <c r="H89" s="544"/>
      <c r="I89" s="95" t="s">
        <v>140</v>
      </c>
      <c r="J89" s="101">
        <v>0.5</v>
      </c>
      <c r="L89" s="228"/>
      <c r="M89" s="229"/>
      <c r="N89" s="239"/>
      <c r="O89" s="228"/>
      <c r="P89" s="229"/>
      <c r="Q89" s="230"/>
      <c r="R89" s="25">
        <v>0</v>
      </c>
      <c r="S89" s="77">
        <v>0</v>
      </c>
      <c r="U89" s="62" t="e">
        <f t="shared" si="71"/>
        <v>#DIV/0!</v>
      </c>
      <c r="V89" s="63" t="e">
        <f t="shared" si="72"/>
        <v>#DIV/0!</v>
      </c>
      <c r="W89" s="64" t="e">
        <f t="shared" si="73"/>
        <v>#DIV/0!</v>
      </c>
      <c r="X89" s="62" t="e">
        <f t="shared" si="74"/>
        <v>#DIV/0!</v>
      </c>
      <c r="Y89" s="63" t="e">
        <f t="shared" si="75"/>
        <v>#DIV/0!</v>
      </c>
      <c r="Z89" s="64" t="e">
        <f t="shared" si="76"/>
        <v>#DIV/0!</v>
      </c>
      <c r="AA89" s="212" t="e">
        <f t="shared" si="59"/>
        <v>#DIV/0!</v>
      </c>
      <c r="AB89" s="66" t="e">
        <f t="shared" si="60"/>
        <v>#DIV/0!</v>
      </c>
      <c r="AD89" s="474"/>
      <c r="AE89" s="474"/>
      <c r="AF89" s="474"/>
      <c r="AG89" s="474"/>
      <c r="AH89" s="474"/>
      <c r="AI89" s="477"/>
      <c r="AJ89" s="407"/>
      <c r="AK89" s="315"/>
      <c r="AL89" s="86"/>
      <c r="AM89" s="474"/>
      <c r="AN89" s="474"/>
      <c r="AO89" s="474"/>
      <c r="AP89" s="474"/>
      <c r="AQ89" s="474"/>
      <c r="AR89" s="474"/>
      <c r="AS89" s="484"/>
      <c r="AT89" s="484"/>
      <c r="AU89" s="86"/>
    </row>
    <row r="90" spans="1:47" ht="27" customHeight="1" thickBot="1">
      <c r="A90" s="508"/>
      <c r="B90" s="537"/>
      <c r="C90" s="538"/>
      <c r="D90" s="539"/>
      <c r="E90" s="496"/>
      <c r="F90" s="541"/>
      <c r="G90" s="496"/>
      <c r="H90" s="544"/>
      <c r="I90" s="97" t="s">
        <v>141</v>
      </c>
      <c r="J90" s="99">
        <v>1</v>
      </c>
      <c r="L90" s="231"/>
      <c r="M90" s="232"/>
      <c r="N90" s="235"/>
      <c r="O90" s="231"/>
      <c r="P90" s="232"/>
      <c r="Q90" s="233"/>
      <c r="R90" s="54">
        <v>0</v>
      </c>
      <c r="S90" s="39">
        <f>$R$5</f>
        <v>0</v>
      </c>
      <c r="U90" s="43" t="e">
        <f t="shared" si="71"/>
        <v>#DIV/0!</v>
      </c>
      <c r="V90" s="44" t="e">
        <f t="shared" si="72"/>
        <v>#DIV/0!</v>
      </c>
      <c r="W90" s="45" t="e">
        <f t="shared" si="73"/>
        <v>#DIV/0!</v>
      </c>
      <c r="X90" s="43" t="e">
        <f t="shared" si="74"/>
        <v>#DIV/0!</v>
      </c>
      <c r="Y90" s="44" t="e">
        <f t="shared" si="75"/>
        <v>#DIV/0!</v>
      </c>
      <c r="Z90" s="45" t="e">
        <f t="shared" si="76"/>
        <v>#DIV/0!</v>
      </c>
      <c r="AA90" s="213" t="e">
        <f t="shared" si="59"/>
        <v>#DIV/0!</v>
      </c>
      <c r="AB90" s="67" t="e">
        <f t="shared" si="60"/>
        <v>#DIV/0!</v>
      </c>
      <c r="AD90" s="475"/>
      <c r="AE90" s="475"/>
      <c r="AF90" s="475"/>
      <c r="AG90" s="475"/>
      <c r="AH90" s="475"/>
      <c r="AI90" s="478"/>
      <c r="AJ90" s="408"/>
      <c r="AK90" s="316"/>
      <c r="AL90" s="86"/>
      <c r="AM90" s="474"/>
      <c r="AN90" s="474"/>
      <c r="AO90" s="474"/>
      <c r="AP90" s="474"/>
      <c r="AQ90" s="474"/>
      <c r="AR90" s="474"/>
      <c r="AS90" s="484"/>
      <c r="AT90" s="484"/>
      <c r="AU90" s="86"/>
    </row>
    <row r="91" spans="1:47" s="83" customFormat="1" ht="27" customHeight="1" thickBot="1">
      <c r="A91" s="151"/>
      <c r="B91" s="152"/>
      <c r="C91" s="153"/>
      <c r="D91" s="192"/>
      <c r="E91" s="127"/>
      <c r="F91" s="154"/>
      <c r="G91" s="127"/>
      <c r="H91" s="86"/>
      <c r="I91" s="127"/>
      <c r="J91" s="155"/>
      <c r="L91" s="132"/>
      <c r="M91" s="130"/>
      <c r="N91" s="131"/>
      <c r="O91" s="132"/>
      <c r="P91" s="130"/>
      <c r="Q91" s="133"/>
      <c r="R91" s="130"/>
      <c r="S91" s="133"/>
      <c r="U91" s="156"/>
      <c r="V91" s="157"/>
      <c r="W91" s="158"/>
      <c r="X91" s="156"/>
      <c r="Y91" s="157"/>
      <c r="Z91" s="159"/>
      <c r="AA91" s="160"/>
      <c r="AB91" s="160"/>
      <c r="AD91" s="141"/>
      <c r="AE91" s="141"/>
      <c r="AF91" s="141"/>
      <c r="AG91" s="141"/>
      <c r="AH91" s="141"/>
      <c r="AI91" s="161"/>
      <c r="AJ91" s="162"/>
      <c r="AK91" s="139"/>
      <c r="AL91" s="86"/>
      <c r="AM91" s="163"/>
      <c r="AN91" s="163"/>
      <c r="AO91" s="163"/>
      <c r="AP91" s="163"/>
      <c r="AQ91" s="163"/>
      <c r="AR91" s="163"/>
      <c r="AS91" s="86"/>
      <c r="AT91" s="86"/>
      <c r="AU91" s="86"/>
    </row>
    <row r="92" spans="1:47" ht="27" customHeight="1">
      <c r="A92" s="572" t="s">
        <v>37</v>
      </c>
      <c r="B92" s="565" t="s">
        <v>146</v>
      </c>
      <c r="C92" s="560">
        <v>0.25</v>
      </c>
      <c r="D92" s="563"/>
      <c r="E92" s="564" t="s">
        <v>147</v>
      </c>
      <c r="F92" s="571" t="s">
        <v>148</v>
      </c>
      <c r="G92" s="564" t="s">
        <v>149</v>
      </c>
      <c r="H92" s="556">
        <v>1</v>
      </c>
      <c r="I92" s="98" t="s">
        <v>47</v>
      </c>
      <c r="J92" s="101">
        <v>-1</v>
      </c>
      <c r="L92" s="225"/>
      <c r="M92" s="226"/>
      <c r="N92" s="234"/>
      <c r="O92" s="225"/>
      <c r="P92" s="226"/>
      <c r="Q92" s="227"/>
      <c r="R92" s="32">
        <f>$R$5</f>
        <v>0</v>
      </c>
      <c r="S92" s="78">
        <v>0</v>
      </c>
      <c r="U92" s="40" t="e">
        <f t="shared" ref="U92:U109" si="82">L92/$L$5</f>
        <v>#DIV/0!</v>
      </c>
      <c r="V92" s="41" t="e">
        <f t="shared" ref="V92:V110" si="83">M92/$L$5</f>
        <v>#DIV/0!</v>
      </c>
      <c r="W92" s="42" t="e">
        <f t="shared" ref="W92:W110" si="84">N92/$L$5</f>
        <v>#DIV/0!</v>
      </c>
      <c r="X92" s="40" t="e">
        <f t="shared" ref="X92:X110" si="85">O92/$O$5</f>
        <v>#DIV/0!</v>
      </c>
      <c r="Y92" s="41" t="e">
        <f t="shared" ref="Y92:Y110" si="86">P92/$O$5</f>
        <v>#DIV/0!</v>
      </c>
      <c r="Z92" s="42" t="e">
        <f t="shared" ref="Z92:Z110" si="87">Q92/$O$5</f>
        <v>#DIV/0!</v>
      </c>
      <c r="AA92" s="211" t="e">
        <f t="shared" ref="AA92:AA110" si="88">R92/$R$5</f>
        <v>#DIV/0!</v>
      </c>
      <c r="AB92" s="65" t="e">
        <f t="shared" ref="AB92:AB110" si="89">S92/$R$5</f>
        <v>#DIV/0!</v>
      </c>
      <c r="AD92" s="473" t="e">
        <f t="shared" ref="AD92:AK92" si="90">(U92*$J92)+(U93*$J93)+(U94*$J94)+(U95*$J95)+(U96*$J96)</f>
        <v>#DIV/0!</v>
      </c>
      <c r="AE92" s="473" t="e">
        <f t="shared" si="90"/>
        <v>#DIV/0!</v>
      </c>
      <c r="AF92" s="473" t="e">
        <f t="shared" si="90"/>
        <v>#DIV/0!</v>
      </c>
      <c r="AG92" s="473" t="e">
        <f t="shared" si="90"/>
        <v>#DIV/0!</v>
      </c>
      <c r="AH92" s="473" t="e">
        <f t="shared" si="90"/>
        <v>#DIV/0!</v>
      </c>
      <c r="AI92" s="476" t="e">
        <f t="shared" si="90"/>
        <v>#DIV/0!</v>
      </c>
      <c r="AJ92" s="479" t="e">
        <f t="shared" si="90"/>
        <v>#DIV/0!</v>
      </c>
      <c r="AK92" s="311" t="e">
        <f t="shared" si="90"/>
        <v>#DIV/0!</v>
      </c>
      <c r="AL92" s="87"/>
      <c r="AM92" s="573" t="e">
        <f t="shared" ref="AM92:AT92" si="91">AD92*$H92</f>
        <v>#DIV/0!</v>
      </c>
      <c r="AN92" s="573" t="e">
        <f t="shared" si="91"/>
        <v>#DIV/0!</v>
      </c>
      <c r="AO92" s="573" t="e">
        <f t="shared" si="91"/>
        <v>#DIV/0!</v>
      </c>
      <c r="AP92" s="573" t="e">
        <f t="shared" si="91"/>
        <v>#DIV/0!</v>
      </c>
      <c r="AQ92" s="573" t="e">
        <f t="shared" si="91"/>
        <v>#DIV/0!</v>
      </c>
      <c r="AR92" s="573" t="e">
        <f t="shared" si="91"/>
        <v>#DIV/0!</v>
      </c>
      <c r="AS92" s="567" t="e">
        <f t="shared" si="91"/>
        <v>#DIV/0!</v>
      </c>
      <c r="AT92" s="580" t="e">
        <f t="shared" si="91"/>
        <v>#DIV/0!</v>
      </c>
      <c r="AU92" s="87"/>
    </row>
    <row r="93" spans="1:47" ht="27" customHeight="1">
      <c r="A93" s="572"/>
      <c r="B93" s="565"/>
      <c r="C93" s="561"/>
      <c r="D93" s="563"/>
      <c r="E93" s="563"/>
      <c r="F93" s="571"/>
      <c r="G93" s="564"/>
      <c r="H93" s="557"/>
      <c r="I93" s="98" t="s">
        <v>150</v>
      </c>
      <c r="J93" s="101">
        <v>-0.5</v>
      </c>
      <c r="L93" s="228"/>
      <c r="M93" s="229"/>
      <c r="N93" s="239"/>
      <c r="O93" s="228"/>
      <c r="P93" s="229"/>
      <c r="Q93" s="230"/>
      <c r="R93" s="25">
        <v>0</v>
      </c>
      <c r="S93" s="77">
        <v>0</v>
      </c>
      <c r="U93" s="46" t="e">
        <f t="shared" si="82"/>
        <v>#DIV/0!</v>
      </c>
      <c r="V93" s="47" t="e">
        <f t="shared" si="83"/>
        <v>#DIV/0!</v>
      </c>
      <c r="W93" s="48" t="e">
        <f t="shared" si="84"/>
        <v>#DIV/0!</v>
      </c>
      <c r="X93" s="46" t="e">
        <f t="shared" si="85"/>
        <v>#DIV/0!</v>
      </c>
      <c r="Y93" s="47" t="e">
        <f t="shared" si="86"/>
        <v>#DIV/0!</v>
      </c>
      <c r="Z93" s="48" t="e">
        <f t="shared" si="87"/>
        <v>#DIV/0!</v>
      </c>
      <c r="AA93" s="212" t="e">
        <f t="shared" si="88"/>
        <v>#DIV/0!</v>
      </c>
      <c r="AB93" s="66" t="e">
        <f t="shared" si="89"/>
        <v>#DIV/0!</v>
      </c>
      <c r="AD93" s="474"/>
      <c r="AE93" s="474"/>
      <c r="AF93" s="474"/>
      <c r="AG93" s="474"/>
      <c r="AH93" s="474"/>
      <c r="AI93" s="477"/>
      <c r="AJ93" s="407"/>
      <c r="AK93" s="315"/>
      <c r="AL93" s="87"/>
      <c r="AM93" s="574"/>
      <c r="AN93" s="574"/>
      <c r="AO93" s="574"/>
      <c r="AP93" s="574"/>
      <c r="AQ93" s="574"/>
      <c r="AR93" s="574"/>
      <c r="AS93" s="568"/>
      <c r="AT93" s="580"/>
      <c r="AU93" s="87"/>
    </row>
    <row r="94" spans="1:47" ht="27" customHeight="1">
      <c r="A94" s="572"/>
      <c r="B94" s="565"/>
      <c r="C94" s="561"/>
      <c r="D94" s="563"/>
      <c r="E94" s="563"/>
      <c r="F94" s="571"/>
      <c r="G94" s="564"/>
      <c r="H94" s="557"/>
      <c r="I94" s="98" t="s">
        <v>151</v>
      </c>
      <c r="J94" s="101">
        <v>0</v>
      </c>
      <c r="L94" s="228"/>
      <c r="M94" s="229"/>
      <c r="N94" s="239"/>
      <c r="O94" s="228"/>
      <c r="P94" s="229"/>
      <c r="Q94" s="230"/>
      <c r="R94" s="25">
        <v>0</v>
      </c>
      <c r="S94" s="77">
        <v>0</v>
      </c>
      <c r="U94" s="46" t="e">
        <f t="shared" si="82"/>
        <v>#DIV/0!</v>
      </c>
      <c r="V94" s="47" t="e">
        <f t="shared" si="83"/>
        <v>#DIV/0!</v>
      </c>
      <c r="W94" s="48" t="e">
        <f t="shared" si="84"/>
        <v>#DIV/0!</v>
      </c>
      <c r="X94" s="46" t="e">
        <f t="shared" si="85"/>
        <v>#DIV/0!</v>
      </c>
      <c r="Y94" s="46" t="e">
        <f t="shared" si="86"/>
        <v>#DIV/0!</v>
      </c>
      <c r="Z94" s="48" t="e">
        <f t="shared" si="87"/>
        <v>#DIV/0!</v>
      </c>
      <c r="AA94" s="212" t="e">
        <f t="shared" si="88"/>
        <v>#DIV/0!</v>
      </c>
      <c r="AB94" s="66" t="e">
        <f t="shared" si="89"/>
        <v>#DIV/0!</v>
      </c>
      <c r="AD94" s="474"/>
      <c r="AE94" s="474"/>
      <c r="AF94" s="474"/>
      <c r="AG94" s="474"/>
      <c r="AH94" s="474"/>
      <c r="AI94" s="477"/>
      <c r="AJ94" s="407"/>
      <c r="AK94" s="315"/>
      <c r="AL94" s="87"/>
      <c r="AM94" s="574"/>
      <c r="AN94" s="574"/>
      <c r="AO94" s="574"/>
      <c r="AP94" s="574"/>
      <c r="AQ94" s="574"/>
      <c r="AR94" s="574"/>
      <c r="AS94" s="568"/>
      <c r="AT94" s="580"/>
      <c r="AU94" s="87"/>
    </row>
    <row r="95" spans="1:47" ht="27" customHeight="1">
      <c r="A95" s="572"/>
      <c r="B95" s="565"/>
      <c r="C95" s="561"/>
      <c r="D95" s="563"/>
      <c r="E95" s="563"/>
      <c r="F95" s="571"/>
      <c r="G95" s="564"/>
      <c r="H95" s="557"/>
      <c r="I95" s="98" t="s">
        <v>152</v>
      </c>
      <c r="J95" s="101">
        <v>0.5</v>
      </c>
      <c r="L95" s="228"/>
      <c r="M95" s="229"/>
      <c r="N95" s="239"/>
      <c r="O95" s="228"/>
      <c r="P95" s="229"/>
      <c r="Q95" s="230"/>
      <c r="R95" s="25">
        <v>0</v>
      </c>
      <c r="S95" s="77">
        <v>0</v>
      </c>
      <c r="U95" s="62" t="e">
        <f t="shared" si="82"/>
        <v>#DIV/0!</v>
      </c>
      <c r="V95" s="63" t="e">
        <f t="shared" si="83"/>
        <v>#DIV/0!</v>
      </c>
      <c r="W95" s="64" t="e">
        <f t="shared" si="84"/>
        <v>#DIV/0!</v>
      </c>
      <c r="X95" s="62" t="e">
        <f t="shared" si="85"/>
        <v>#DIV/0!</v>
      </c>
      <c r="Y95" s="63" t="e">
        <f t="shared" si="86"/>
        <v>#DIV/0!</v>
      </c>
      <c r="Z95" s="64" t="e">
        <f t="shared" si="87"/>
        <v>#DIV/0!</v>
      </c>
      <c r="AA95" s="212" t="e">
        <f t="shared" si="88"/>
        <v>#DIV/0!</v>
      </c>
      <c r="AB95" s="66" t="e">
        <f t="shared" si="89"/>
        <v>#DIV/0!</v>
      </c>
      <c r="AD95" s="474"/>
      <c r="AE95" s="474"/>
      <c r="AF95" s="474"/>
      <c r="AG95" s="474"/>
      <c r="AH95" s="474"/>
      <c r="AI95" s="477"/>
      <c r="AJ95" s="407"/>
      <c r="AK95" s="315"/>
      <c r="AL95" s="87"/>
      <c r="AM95" s="574"/>
      <c r="AN95" s="574"/>
      <c r="AO95" s="574"/>
      <c r="AP95" s="574"/>
      <c r="AQ95" s="574"/>
      <c r="AR95" s="574"/>
      <c r="AS95" s="568"/>
      <c r="AT95" s="580"/>
      <c r="AU95" s="87"/>
    </row>
    <row r="96" spans="1:47" ht="27" customHeight="1" thickBot="1">
      <c r="A96" s="572"/>
      <c r="B96" s="565"/>
      <c r="C96" s="561"/>
      <c r="D96" s="563"/>
      <c r="E96" s="563"/>
      <c r="F96" s="571"/>
      <c r="G96" s="564"/>
      <c r="H96" s="558"/>
      <c r="I96" s="98" t="s">
        <v>71</v>
      </c>
      <c r="J96" s="99">
        <v>1</v>
      </c>
      <c r="L96" s="231"/>
      <c r="M96" s="232"/>
      <c r="N96" s="235"/>
      <c r="O96" s="231"/>
      <c r="P96" s="232"/>
      <c r="Q96" s="233"/>
      <c r="R96" s="54">
        <v>0</v>
      </c>
      <c r="S96" s="39">
        <f>$R$5</f>
        <v>0</v>
      </c>
      <c r="U96" s="43" t="e">
        <f t="shared" si="82"/>
        <v>#DIV/0!</v>
      </c>
      <c r="V96" s="44" t="e">
        <f t="shared" si="83"/>
        <v>#DIV/0!</v>
      </c>
      <c r="W96" s="45" t="e">
        <f t="shared" si="84"/>
        <v>#DIV/0!</v>
      </c>
      <c r="X96" s="43" t="e">
        <f t="shared" si="85"/>
        <v>#DIV/0!</v>
      </c>
      <c r="Y96" s="44" t="e">
        <f t="shared" si="86"/>
        <v>#DIV/0!</v>
      </c>
      <c r="Z96" s="45" t="e">
        <f t="shared" si="87"/>
        <v>#DIV/0!</v>
      </c>
      <c r="AA96" s="213" t="e">
        <f t="shared" si="88"/>
        <v>#DIV/0!</v>
      </c>
      <c r="AB96" s="67" t="e">
        <f t="shared" si="89"/>
        <v>#DIV/0!</v>
      </c>
      <c r="AD96" s="475"/>
      <c r="AE96" s="475"/>
      <c r="AF96" s="475"/>
      <c r="AG96" s="475"/>
      <c r="AH96" s="475"/>
      <c r="AI96" s="478"/>
      <c r="AJ96" s="408"/>
      <c r="AK96" s="316"/>
      <c r="AL96" s="87"/>
      <c r="AM96" s="575"/>
      <c r="AN96" s="575"/>
      <c r="AO96" s="575"/>
      <c r="AP96" s="575"/>
      <c r="AQ96" s="575"/>
      <c r="AR96" s="575"/>
      <c r="AS96" s="569"/>
      <c r="AT96" s="580"/>
      <c r="AU96" s="87"/>
    </row>
    <row r="97" spans="1:47" ht="27" customHeight="1">
      <c r="A97" s="572"/>
      <c r="B97" s="559" t="s">
        <v>153</v>
      </c>
      <c r="C97" s="560">
        <v>0.35</v>
      </c>
      <c r="D97" s="563"/>
      <c r="E97" s="564" t="s">
        <v>154</v>
      </c>
      <c r="F97" s="571" t="s">
        <v>148</v>
      </c>
      <c r="G97" s="564" t="s">
        <v>155</v>
      </c>
      <c r="H97" s="556">
        <v>0.5</v>
      </c>
      <c r="I97" s="98" t="s">
        <v>137</v>
      </c>
      <c r="J97" s="101">
        <v>-1</v>
      </c>
      <c r="L97" s="225"/>
      <c r="M97" s="226"/>
      <c r="N97" s="234"/>
      <c r="O97" s="225"/>
      <c r="P97" s="226"/>
      <c r="Q97" s="227"/>
      <c r="R97" s="32">
        <f>$R$5</f>
        <v>0</v>
      </c>
      <c r="S97" s="32">
        <v>0</v>
      </c>
      <c r="U97" s="40" t="e">
        <f t="shared" si="82"/>
        <v>#DIV/0!</v>
      </c>
      <c r="V97" s="41" t="e">
        <f t="shared" si="83"/>
        <v>#DIV/0!</v>
      </c>
      <c r="W97" s="42" t="e">
        <f t="shared" si="84"/>
        <v>#DIV/0!</v>
      </c>
      <c r="X97" s="40" t="e">
        <f t="shared" si="85"/>
        <v>#DIV/0!</v>
      </c>
      <c r="Y97" s="41" t="e">
        <f t="shared" si="86"/>
        <v>#DIV/0!</v>
      </c>
      <c r="Z97" s="42" t="e">
        <f t="shared" si="87"/>
        <v>#DIV/0!</v>
      </c>
      <c r="AA97" s="211" t="e">
        <f t="shared" si="88"/>
        <v>#DIV/0!</v>
      </c>
      <c r="AB97" s="65" t="e">
        <f t="shared" si="89"/>
        <v>#DIV/0!</v>
      </c>
      <c r="AD97" s="473" t="e">
        <f t="shared" ref="AD97:AK97" si="92">(U97*$J97)+(U98*$J98)+(U99*$J99)+(U100*$J100)+(U101*$J101)</f>
        <v>#DIV/0!</v>
      </c>
      <c r="AE97" s="473" t="e">
        <f t="shared" si="92"/>
        <v>#DIV/0!</v>
      </c>
      <c r="AF97" s="473" t="e">
        <f t="shared" si="92"/>
        <v>#DIV/0!</v>
      </c>
      <c r="AG97" s="473" t="e">
        <f t="shared" si="92"/>
        <v>#DIV/0!</v>
      </c>
      <c r="AH97" s="473" t="e">
        <f t="shared" si="92"/>
        <v>#DIV/0!</v>
      </c>
      <c r="AI97" s="476" t="e">
        <f t="shared" si="92"/>
        <v>#DIV/0!</v>
      </c>
      <c r="AJ97" s="479" t="e">
        <f t="shared" si="92"/>
        <v>#DIV/0!</v>
      </c>
      <c r="AK97" s="311" t="e">
        <f t="shared" si="92"/>
        <v>#DIV/0!</v>
      </c>
      <c r="AL97" s="86"/>
      <c r="AM97" s="474" t="e">
        <f t="shared" ref="AM97:AT97" si="93">(AD97*$H97)+(AD102*$H102)</f>
        <v>#DIV/0!</v>
      </c>
      <c r="AN97" s="474" t="e">
        <f t="shared" si="93"/>
        <v>#DIV/0!</v>
      </c>
      <c r="AO97" s="474" t="e">
        <f t="shared" si="93"/>
        <v>#DIV/0!</v>
      </c>
      <c r="AP97" s="474" t="e">
        <f t="shared" si="93"/>
        <v>#DIV/0!</v>
      </c>
      <c r="AQ97" s="474" t="e">
        <f t="shared" si="93"/>
        <v>#DIV/0!</v>
      </c>
      <c r="AR97" s="474" t="e">
        <f t="shared" si="93"/>
        <v>#DIV/0!</v>
      </c>
      <c r="AS97" s="484" t="e">
        <f t="shared" si="93"/>
        <v>#DIV/0!</v>
      </c>
      <c r="AT97" s="484" t="e">
        <f t="shared" si="93"/>
        <v>#DIV/0!</v>
      </c>
      <c r="AU97" s="86"/>
    </row>
    <row r="98" spans="1:47" ht="27" customHeight="1">
      <c r="A98" s="572"/>
      <c r="B98" s="559"/>
      <c r="C98" s="561"/>
      <c r="D98" s="563"/>
      <c r="E98" s="564"/>
      <c r="F98" s="571"/>
      <c r="G98" s="564"/>
      <c r="H98" s="557"/>
      <c r="I98" s="98" t="s">
        <v>138</v>
      </c>
      <c r="J98" s="101">
        <v>-0.5</v>
      </c>
      <c r="L98" s="228"/>
      <c r="M98" s="229"/>
      <c r="N98" s="239"/>
      <c r="O98" s="228"/>
      <c r="P98" s="229"/>
      <c r="Q98" s="230"/>
      <c r="R98" s="25">
        <v>0</v>
      </c>
      <c r="S98" s="25">
        <v>0</v>
      </c>
      <c r="U98" s="46" t="e">
        <f t="shared" si="82"/>
        <v>#DIV/0!</v>
      </c>
      <c r="V98" s="47" t="e">
        <f t="shared" si="83"/>
        <v>#DIV/0!</v>
      </c>
      <c r="W98" s="48" t="e">
        <f t="shared" si="84"/>
        <v>#DIV/0!</v>
      </c>
      <c r="X98" s="46" t="e">
        <f t="shared" si="85"/>
        <v>#DIV/0!</v>
      </c>
      <c r="Y98" s="47" t="e">
        <f t="shared" si="86"/>
        <v>#DIV/0!</v>
      </c>
      <c r="Z98" s="48" t="e">
        <f t="shared" si="87"/>
        <v>#DIV/0!</v>
      </c>
      <c r="AA98" s="212" t="e">
        <f t="shared" si="88"/>
        <v>#DIV/0!</v>
      </c>
      <c r="AB98" s="66" t="e">
        <f t="shared" si="89"/>
        <v>#DIV/0!</v>
      </c>
      <c r="AD98" s="474"/>
      <c r="AE98" s="474"/>
      <c r="AF98" s="474"/>
      <c r="AG98" s="474"/>
      <c r="AH98" s="474"/>
      <c r="AI98" s="477"/>
      <c r="AJ98" s="407"/>
      <c r="AK98" s="315"/>
      <c r="AL98" s="86"/>
      <c r="AM98" s="474"/>
      <c r="AN98" s="474"/>
      <c r="AO98" s="474"/>
      <c r="AP98" s="474"/>
      <c r="AQ98" s="474"/>
      <c r="AR98" s="474"/>
      <c r="AS98" s="484"/>
      <c r="AT98" s="484"/>
      <c r="AU98" s="86"/>
    </row>
    <row r="99" spans="1:47" ht="27" customHeight="1">
      <c r="A99" s="572"/>
      <c r="B99" s="559"/>
      <c r="C99" s="561"/>
      <c r="D99" s="563"/>
      <c r="E99" s="564"/>
      <c r="F99" s="571"/>
      <c r="G99" s="564"/>
      <c r="H99" s="557"/>
      <c r="I99" s="98" t="s">
        <v>139</v>
      </c>
      <c r="J99" s="101">
        <v>0</v>
      </c>
      <c r="L99" s="228"/>
      <c r="M99" s="229"/>
      <c r="N99" s="239"/>
      <c r="O99" s="228"/>
      <c r="P99" s="229"/>
      <c r="Q99" s="230"/>
      <c r="R99" s="25">
        <v>0</v>
      </c>
      <c r="S99" s="25">
        <v>0</v>
      </c>
      <c r="U99" s="46" t="e">
        <f t="shared" si="82"/>
        <v>#DIV/0!</v>
      </c>
      <c r="V99" s="47" t="e">
        <f t="shared" si="83"/>
        <v>#DIV/0!</v>
      </c>
      <c r="W99" s="48" t="e">
        <f t="shared" si="84"/>
        <v>#DIV/0!</v>
      </c>
      <c r="X99" s="46" t="e">
        <f t="shared" si="85"/>
        <v>#DIV/0!</v>
      </c>
      <c r="Y99" s="46" t="e">
        <f t="shared" si="86"/>
        <v>#DIV/0!</v>
      </c>
      <c r="Z99" s="48" t="e">
        <f t="shared" si="87"/>
        <v>#DIV/0!</v>
      </c>
      <c r="AA99" s="212" t="e">
        <f t="shared" si="88"/>
        <v>#DIV/0!</v>
      </c>
      <c r="AB99" s="66" t="e">
        <f t="shared" si="89"/>
        <v>#DIV/0!</v>
      </c>
      <c r="AD99" s="474"/>
      <c r="AE99" s="474"/>
      <c r="AF99" s="474"/>
      <c r="AG99" s="474"/>
      <c r="AH99" s="474"/>
      <c r="AI99" s="477"/>
      <c r="AJ99" s="407"/>
      <c r="AK99" s="315"/>
      <c r="AL99" s="86"/>
      <c r="AM99" s="474"/>
      <c r="AN99" s="474"/>
      <c r="AO99" s="474"/>
      <c r="AP99" s="474"/>
      <c r="AQ99" s="474"/>
      <c r="AR99" s="474"/>
      <c r="AS99" s="484"/>
      <c r="AT99" s="484"/>
      <c r="AU99" s="86"/>
    </row>
    <row r="100" spans="1:47" ht="27" customHeight="1">
      <c r="A100" s="572"/>
      <c r="B100" s="559"/>
      <c r="C100" s="561"/>
      <c r="D100" s="563"/>
      <c r="E100" s="564"/>
      <c r="F100" s="571"/>
      <c r="G100" s="564"/>
      <c r="H100" s="557"/>
      <c r="I100" s="98" t="s">
        <v>140</v>
      </c>
      <c r="J100" s="101">
        <v>0.5</v>
      </c>
      <c r="L100" s="228"/>
      <c r="M100" s="229"/>
      <c r="N100" s="239"/>
      <c r="O100" s="228"/>
      <c r="P100" s="229"/>
      <c r="Q100" s="230"/>
      <c r="R100" s="25">
        <v>0</v>
      </c>
      <c r="S100" s="25">
        <v>0</v>
      </c>
      <c r="U100" s="62" t="e">
        <f t="shared" si="82"/>
        <v>#DIV/0!</v>
      </c>
      <c r="V100" s="63" t="e">
        <f t="shared" si="83"/>
        <v>#DIV/0!</v>
      </c>
      <c r="W100" s="64" t="e">
        <f t="shared" si="84"/>
        <v>#DIV/0!</v>
      </c>
      <c r="X100" s="62" t="e">
        <f t="shared" si="85"/>
        <v>#DIV/0!</v>
      </c>
      <c r="Y100" s="63" t="e">
        <f t="shared" si="86"/>
        <v>#DIV/0!</v>
      </c>
      <c r="Z100" s="64" t="e">
        <f t="shared" si="87"/>
        <v>#DIV/0!</v>
      </c>
      <c r="AA100" s="212" t="e">
        <f t="shared" si="88"/>
        <v>#DIV/0!</v>
      </c>
      <c r="AB100" s="66" t="e">
        <f t="shared" si="89"/>
        <v>#DIV/0!</v>
      </c>
      <c r="AD100" s="474"/>
      <c r="AE100" s="474"/>
      <c r="AF100" s="474"/>
      <c r="AG100" s="474"/>
      <c r="AH100" s="474"/>
      <c r="AI100" s="477"/>
      <c r="AJ100" s="407"/>
      <c r="AK100" s="315"/>
      <c r="AL100" s="86"/>
      <c r="AM100" s="474"/>
      <c r="AN100" s="474"/>
      <c r="AO100" s="474"/>
      <c r="AP100" s="474"/>
      <c r="AQ100" s="474"/>
      <c r="AR100" s="474"/>
      <c r="AS100" s="484"/>
      <c r="AT100" s="484"/>
      <c r="AU100" s="86"/>
    </row>
    <row r="101" spans="1:47" ht="27" customHeight="1" thickBot="1">
      <c r="A101" s="572"/>
      <c r="B101" s="559"/>
      <c r="C101" s="561"/>
      <c r="D101" s="563"/>
      <c r="E101" s="564"/>
      <c r="F101" s="571"/>
      <c r="G101" s="564"/>
      <c r="H101" s="558"/>
      <c r="I101" s="98" t="s">
        <v>141</v>
      </c>
      <c r="J101" s="99">
        <v>1</v>
      </c>
      <c r="L101" s="231"/>
      <c r="M101" s="232"/>
      <c r="N101" s="235"/>
      <c r="O101" s="231"/>
      <c r="P101" s="232"/>
      <c r="Q101" s="233"/>
      <c r="R101" s="54">
        <v>0</v>
      </c>
      <c r="S101" s="54">
        <f>$R$5</f>
        <v>0</v>
      </c>
      <c r="U101" s="43" t="e">
        <f t="shared" si="82"/>
        <v>#DIV/0!</v>
      </c>
      <c r="V101" s="44" t="e">
        <f t="shared" si="83"/>
        <v>#DIV/0!</v>
      </c>
      <c r="W101" s="45" t="e">
        <f t="shared" si="84"/>
        <v>#DIV/0!</v>
      </c>
      <c r="X101" s="43" t="e">
        <f t="shared" si="85"/>
        <v>#DIV/0!</v>
      </c>
      <c r="Y101" s="44" t="e">
        <f t="shared" si="86"/>
        <v>#DIV/0!</v>
      </c>
      <c r="Z101" s="45" t="e">
        <f t="shared" si="87"/>
        <v>#DIV/0!</v>
      </c>
      <c r="AA101" s="213" t="e">
        <f t="shared" si="88"/>
        <v>#DIV/0!</v>
      </c>
      <c r="AB101" s="67" t="e">
        <f t="shared" si="89"/>
        <v>#DIV/0!</v>
      </c>
      <c r="AD101" s="475"/>
      <c r="AE101" s="475"/>
      <c r="AF101" s="475"/>
      <c r="AG101" s="475"/>
      <c r="AH101" s="475"/>
      <c r="AI101" s="478"/>
      <c r="AJ101" s="408"/>
      <c r="AK101" s="316"/>
      <c r="AL101" s="86"/>
      <c r="AM101" s="474"/>
      <c r="AN101" s="474"/>
      <c r="AO101" s="474"/>
      <c r="AP101" s="474"/>
      <c r="AQ101" s="474"/>
      <c r="AR101" s="474"/>
      <c r="AS101" s="484"/>
      <c r="AT101" s="484"/>
      <c r="AU101" s="86"/>
    </row>
    <row r="102" spans="1:47" ht="27" customHeight="1">
      <c r="A102" s="572"/>
      <c r="B102" s="559"/>
      <c r="C102" s="561"/>
      <c r="D102" s="563"/>
      <c r="E102" s="564"/>
      <c r="F102" s="571"/>
      <c r="G102" s="566" t="s">
        <v>156</v>
      </c>
      <c r="H102" s="556">
        <v>0.5</v>
      </c>
      <c r="I102" s="98" t="s">
        <v>47</v>
      </c>
      <c r="J102" s="101">
        <v>-1</v>
      </c>
      <c r="L102" s="225"/>
      <c r="M102" s="226"/>
      <c r="N102" s="234"/>
      <c r="O102" s="225"/>
      <c r="P102" s="226"/>
      <c r="Q102" s="227"/>
      <c r="R102" s="32">
        <f>$R$5</f>
        <v>0</v>
      </c>
      <c r="S102" s="32">
        <v>0</v>
      </c>
      <c r="U102" s="40" t="e">
        <f t="shared" si="82"/>
        <v>#DIV/0!</v>
      </c>
      <c r="V102" s="41" t="e">
        <f t="shared" si="83"/>
        <v>#DIV/0!</v>
      </c>
      <c r="W102" s="42" t="e">
        <f t="shared" si="84"/>
        <v>#DIV/0!</v>
      </c>
      <c r="X102" s="40" t="e">
        <f t="shared" si="85"/>
        <v>#DIV/0!</v>
      </c>
      <c r="Y102" s="41" t="e">
        <f t="shared" si="86"/>
        <v>#DIV/0!</v>
      </c>
      <c r="Z102" s="42" t="e">
        <f t="shared" si="87"/>
        <v>#DIV/0!</v>
      </c>
      <c r="AA102" s="211" t="e">
        <f t="shared" si="88"/>
        <v>#DIV/0!</v>
      </c>
      <c r="AB102" s="65" t="e">
        <f t="shared" si="89"/>
        <v>#DIV/0!</v>
      </c>
      <c r="AD102" s="473" t="e">
        <f t="shared" ref="AD102:AI102" si="94">(U102*$J102)+(U103*$J103)+(U104*$J104)+(U105*$J105)+(U106*$J106)</f>
        <v>#DIV/0!</v>
      </c>
      <c r="AE102" s="473" t="e">
        <f t="shared" si="94"/>
        <v>#DIV/0!</v>
      </c>
      <c r="AF102" s="473" t="e">
        <f t="shared" si="94"/>
        <v>#DIV/0!</v>
      </c>
      <c r="AG102" s="473" t="e">
        <f t="shared" si="94"/>
        <v>#DIV/0!</v>
      </c>
      <c r="AH102" s="473" t="e">
        <f t="shared" si="94"/>
        <v>#DIV/0!</v>
      </c>
      <c r="AI102" s="476" t="e">
        <f t="shared" si="94"/>
        <v>#DIV/0!</v>
      </c>
      <c r="AJ102" s="479" t="e">
        <f>(AA102*$J102)+(AA103*$J103)+(AA104*$J104)+(AA105*$J105)+(AA106*$J106)</f>
        <v>#DIV/0!</v>
      </c>
      <c r="AK102" s="311" t="e">
        <f>(AB102*$J102)+(AB103*$J103)+(AB104*$J104)+(AB105*$J105)+(AB106*$J106)</f>
        <v>#DIV/0!</v>
      </c>
      <c r="AL102" s="86"/>
      <c r="AM102" s="474"/>
      <c r="AN102" s="474"/>
      <c r="AO102" s="474"/>
      <c r="AP102" s="474"/>
      <c r="AQ102" s="474"/>
      <c r="AR102" s="474"/>
      <c r="AS102" s="484"/>
      <c r="AT102" s="484"/>
      <c r="AU102" s="86"/>
    </row>
    <row r="103" spans="1:47" ht="27" customHeight="1">
      <c r="A103" s="572"/>
      <c r="B103" s="559"/>
      <c r="C103" s="561"/>
      <c r="D103" s="563"/>
      <c r="E103" s="564"/>
      <c r="F103" s="571"/>
      <c r="G103" s="564"/>
      <c r="H103" s="557"/>
      <c r="I103" s="98" t="s">
        <v>150</v>
      </c>
      <c r="J103" s="101">
        <v>-0.5</v>
      </c>
      <c r="L103" s="228"/>
      <c r="M103" s="229"/>
      <c r="N103" s="239"/>
      <c r="O103" s="228"/>
      <c r="P103" s="229"/>
      <c r="Q103" s="230"/>
      <c r="R103" s="25">
        <v>0</v>
      </c>
      <c r="S103" s="25">
        <v>0</v>
      </c>
      <c r="U103" s="46" t="e">
        <f t="shared" si="82"/>
        <v>#DIV/0!</v>
      </c>
      <c r="V103" s="47" t="e">
        <f t="shared" si="83"/>
        <v>#DIV/0!</v>
      </c>
      <c r="W103" s="48" t="e">
        <f t="shared" si="84"/>
        <v>#DIV/0!</v>
      </c>
      <c r="X103" s="46" t="e">
        <f t="shared" si="85"/>
        <v>#DIV/0!</v>
      </c>
      <c r="Y103" s="47" t="e">
        <f t="shared" si="86"/>
        <v>#DIV/0!</v>
      </c>
      <c r="Z103" s="48" t="e">
        <f t="shared" si="87"/>
        <v>#DIV/0!</v>
      </c>
      <c r="AA103" s="212" t="e">
        <f t="shared" si="88"/>
        <v>#DIV/0!</v>
      </c>
      <c r="AB103" s="66" t="e">
        <f t="shared" si="89"/>
        <v>#DIV/0!</v>
      </c>
      <c r="AD103" s="474"/>
      <c r="AE103" s="474"/>
      <c r="AF103" s="474"/>
      <c r="AG103" s="474"/>
      <c r="AH103" s="474"/>
      <c r="AI103" s="477"/>
      <c r="AJ103" s="407"/>
      <c r="AK103" s="315"/>
      <c r="AL103" s="86"/>
      <c r="AM103" s="474"/>
      <c r="AN103" s="474"/>
      <c r="AO103" s="474"/>
      <c r="AP103" s="474"/>
      <c r="AQ103" s="474"/>
      <c r="AR103" s="474"/>
      <c r="AS103" s="484"/>
      <c r="AT103" s="484"/>
      <c r="AU103" s="86"/>
    </row>
    <row r="104" spans="1:47" ht="27" customHeight="1">
      <c r="A104" s="572"/>
      <c r="B104" s="559"/>
      <c r="C104" s="561"/>
      <c r="D104" s="563"/>
      <c r="E104" s="564"/>
      <c r="F104" s="571"/>
      <c r="G104" s="564"/>
      <c r="H104" s="557"/>
      <c r="I104" s="98" t="s">
        <v>130</v>
      </c>
      <c r="J104" s="101">
        <v>0</v>
      </c>
      <c r="L104" s="228"/>
      <c r="M104" s="229"/>
      <c r="N104" s="239"/>
      <c r="O104" s="228"/>
      <c r="P104" s="229"/>
      <c r="Q104" s="230"/>
      <c r="R104" s="25">
        <v>0</v>
      </c>
      <c r="S104" s="25">
        <v>0</v>
      </c>
      <c r="U104" s="46" t="e">
        <f t="shared" si="82"/>
        <v>#DIV/0!</v>
      </c>
      <c r="V104" s="47" t="e">
        <f t="shared" si="83"/>
        <v>#DIV/0!</v>
      </c>
      <c r="W104" s="48" t="e">
        <f t="shared" si="84"/>
        <v>#DIV/0!</v>
      </c>
      <c r="X104" s="46" t="e">
        <f t="shared" si="85"/>
        <v>#DIV/0!</v>
      </c>
      <c r="Y104" s="46" t="e">
        <f t="shared" si="86"/>
        <v>#DIV/0!</v>
      </c>
      <c r="Z104" s="48" t="e">
        <f t="shared" si="87"/>
        <v>#DIV/0!</v>
      </c>
      <c r="AA104" s="212" t="e">
        <f t="shared" si="88"/>
        <v>#DIV/0!</v>
      </c>
      <c r="AB104" s="66" t="e">
        <f t="shared" si="89"/>
        <v>#DIV/0!</v>
      </c>
      <c r="AD104" s="474"/>
      <c r="AE104" s="474"/>
      <c r="AF104" s="474"/>
      <c r="AG104" s="474"/>
      <c r="AH104" s="474"/>
      <c r="AI104" s="477"/>
      <c r="AJ104" s="407"/>
      <c r="AK104" s="315"/>
      <c r="AL104" s="86"/>
      <c r="AM104" s="474"/>
      <c r="AN104" s="474"/>
      <c r="AO104" s="474"/>
      <c r="AP104" s="474"/>
      <c r="AQ104" s="474"/>
      <c r="AR104" s="474"/>
      <c r="AS104" s="484"/>
      <c r="AT104" s="484"/>
      <c r="AU104" s="86"/>
    </row>
    <row r="105" spans="1:47" ht="27" customHeight="1">
      <c r="A105" s="572"/>
      <c r="B105" s="559"/>
      <c r="C105" s="561"/>
      <c r="D105" s="563"/>
      <c r="E105" s="564"/>
      <c r="F105" s="571"/>
      <c r="G105" s="564"/>
      <c r="H105" s="557"/>
      <c r="I105" s="98" t="s">
        <v>157</v>
      </c>
      <c r="J105" s="101">
        <v>0.5</v>
      </c>
      <c r="L105" s="228"/>
      <c r="M105" s="229"/>
      <c r="N105" s="239"/>
      <c r="O105" s="228"/>
      <c r="P105" s="229"/>
      <c r="Q105" s="230"/>
      <c r="R105" s="25">
        <v>0</v>
      </c>
      <c r="S105" s="25">
        <v>0</v>
      </c>
      <c r="U105" s="62" t="e">
        <f t="shared" si="82"/>
        <v>#DIV/0!</v>
      </c>
      <c r="V105" s="63" t="e">
        <f t="shared" si="83"/>
        <v>#DIV/0!</v>
      </c>
      <c r="W105" s="64" t="e">
        <f t="shared" si="84"/>
        <v>#DIV/0!</v>
      </c>
      <c r="X105" s="62" t="e">
        <f t="shared" si="85"/>
        <v>#DIV/0!</v>
      </c>
      <c r="Y105" s="63" t="e">
        <f t="shared" si="86"/>
        <v>#DIV/0!</v>
      </c>
      <c r="Z105" s="64" t="e">
        <f t="shared" si="87"/>
        <v>#DIV/0!</v>
      </c>
      <c r="AA105" s="212" t="e">
        <f t="shared" si="88"/>
        <v>#DIV/0!</v>
      </c>
      <c r="AB105" s="66" t="e">
        <f t="shared" si="89"/>
        <v>#DIV/0!</v>
      </c>
      <c r="AD105" s="474"/>
      <c r="AE105" s="474"/>
      <c r="AF105" s="474"/>
      <c r="AG105" s="474"/>
      <c r="AH105" s="474"/>
      <c r="AI105" s="477"/>
      <c r="AJ105" s="407"/>
      <c r="AK105" s="315"/>
      <c r="AL105" s="86"/>
      <c r="AM105" s="474"/>
      <c r="AN105" s="474"/>
      <c r="AO105" s="474"/>
      <c r="AP105" s="474"/>
      <c r="AQ105" s="474"/>
      <c r="AR105" s="474"/>
      <c r="AS105" s="484"/>
      <c r="AT105" s="484"/>
      <c r="AU105" s="86"/>
    </row>
    <row r="106" spans="1:47" ht="24.6" customHeight="1" thickBot="1">
      <c r="A106" s="572"/>
      <c r="B106" s="559"/>
      <c r="C106" s="562"/>
      <c r="D106" s="563"/>
      <c r="E106" s="564"/>
      <c r="F106" s="571"/>
      <c r="G106" s="564"/>
      <c r="H106" s="558"/>
      <c r="I106" s="98" t="s">
        <v>71</v>
      </c>
      <c r="J106" s="99">
        <v>1</v>
      </c>
      <c r="L106" s="231"/>
      <c r="M106" s="232"/>
      <c r="N106" s="235"/>
      <c r="O106" s="231"/>
      <c r="P106" s="232"/>
      <c r="Q106" s="233"/>
      <c r="R106" s="54">
        <v>0</v>
      </c>
      <c r="S106" s="54">
        <f>$R$5</f>
        <v>0</v>
      </c>
      <c r="U106" s="43" t="e">
        <f t="shared" si="82"/>
        <v>#DIV/0!</v>
      </c>
      <c r="V106" s="44" t="e">
        <f t="shared" si="83"/>
        <v>#DIV/0!</v>
      </c>
      <c r="W106" s="45" t="e">
        <f t="shared" si="84"/>
        <v>#DIV/0!</v>
      </c>
      <c r="X106" s="43" t="e">
        <f t="shared" si="85"/>
        <v>#DIV/0!</v>
      </c>
      <c r="Y106" s="44" t="e">
        <f t="shared" si="86"/>
        <v>#DIV/0!</v>
      </c>
      <c r="Z106" s="45" t="e">
        <f t="shared" si="87"/>
        <v>#DIV/0!</v>
      </c>
      <c r="AA106" s="213" t="e">
        <f t="shared" si="88"/>
        <v>#DIV/0!</v>
      </c>
      <c r="AB106" s="67" t="e">
        <f t="shared" si="89"/>
        <v>#DIV/0!</v>
      </c>
      <c r="AD106" s="475"/>
      <c r="AE106" s="475"/>
      <c r="AF106" s="475"/>
      <c r="AG106" s="475"/>
      <c r="AH106" s="475"/>
      <c r="AI106" s="478"/>
      <c r="AJ106" s="408"/>
      <c r="AK106" s="316"/>
      <c r="AL106" s="86"/>
      <c r="AM106" s="475"/>
      <c r="AN106" s="475"/>
      <c r="AO106" s="475"/>
      <c r="AP106" s="475"/>
      <c r="AQ106" s="475"/>
      <c r="AR106" s="475"/>
      <c r="AS106" s="485"/>
      <c r="AT106" s="485"/>
      <c r="AU106" s="86"/>
    </row>
    <row r="107" spans="1:47" ht="28.5" customHeight="1">
      <c r="A107" s="572"/>
      <c r="B107" s="559" t="s">
        <v>158</v>
      </c>
      <c r="C107" s="560">
        <v>0.15</v>
      </c>
      <c r="D107" s="563"/>
      <c r="E107" s="566" t="s">
        <v>159</v>
      </c>
      <c r="F107" s="607" t="s">
        <v>43</v>
      </c>
      <c r="G107" s="566" t="s">
        <v>160</v>
      </c>
      <c r="H107" s="556">
        <v>1</v>
      </c>
      <c r="I107" s="608" t="s">
        <v>161</v>
      </c>
      <c r="J107" s="101">
        <v>-1</v>
      </c>
      <c r="L107" s="225"/>
      <c r="M107" s="226"/>
      <c r="N107" s="234"/>
      <c r="O107" s="225"/>
      <c r="P107" s="226"/>
      <c r="Q107" s="227"/>
      <c r="R107" s="32">
        <f>$R$5</f>
        <v>0</v>
      </c>
      <c r="S107" s="32">
        <v>0</v>
      </c>
      <c r="U107" s="40" t="e">
        <f t="shared" si="82"/>
        <v>#DIV/0!</v>
      </c>
      <c r="V107" s="41" t="e">
        <f t="shared" si="83"/>
        <v>#DIV/0!</v>
      </c>
      <c r="W107" s="42" t="e">
        <f t="shared" si="84"/>
        <v>#DIV/0!</v>
      </c>
      <c r="X107" s="40" t="e">
        <f t="shared" si="85"/>
        <v>#DIV/0!</v>
      </c>
      <c r="Y107" s="41" t="e">
        <f t="shared" si="86"/>
        <v>#DIV/0!</v>
      </c>
      <c r="Z107" s="42" t="e">
        <f t="shared" si="87"/>
        <v>#DIV/0!</v>
      </c>
      <c r="AA107" s="211" t="e">
        <f t="shared" si="88"/>
        <v>#DIV/0!</v>
      </c>
      <c r="AB107" s="65" t="e">
        <f t="shared" si="89"/>
        <v>#DIV/0!</v>
      </c>
      <c r="AD107" s="326" t="e">
        <f t="shared" ref="AD107:AI107" si="95">(U107*$J107)+(U108*$J108)+(U109*$J109)+(U110*$J110)</f>
        <v>#DIV/0!</v>
      </c>
      <c r="AE107" s="326" t="e">
        <f t="shared" si="95"/>
        <v>#DIV/0!</v>
      </c>
      <c r="AF107" s="326" t="e">
        <f t="shared" si="95"/>
        <v>#DIV/0!</v>
      </c>
      <c r="AG107" s="480" t="e">
        <f t="shared" si="95"/>
        <v>#DIV/0!</v>
      </c>
      <c r="AH107" s="480" t="e">
        <f t="shared" si="95"/>
        <v>#DIV/0!</v>
      </c>
      <c r="AI107" s="480" t="e">
        <f t="shared" si="95"/>
        <v>#DIV/0!</v>
      </c>
      <c r="AJ107" s="412" t="e">
        <f>(AA107*$J107)+(AA108*$J108)+(AA109*$J109)+(AA110*$J110)</f>
        <v>#DIV/0!</v>
      </c>
      <c r="AK107" s="412" t="e">
        <f>(AB107*$J107)+(AB108*$J108)+(AB109*$J109)+(AB110*$J110)</f>
        <v>#DIV/0!</v>
      </c>
      <c r="AL107" s="86"/>
      <c r="AM107" s="326" t="e">
        <f t="shared" ref="AM107:AS107" si="96">AD107*$H107</f>
        <v>#DIV/0!</v>
      </c>
      <c r="AN107" s="326" t="e">
        <f t="shared" si="96"/>
        <v>#DIV/0!</v>
      </c>
      <c r="AO107" s="326" t="e">
        <f t="shared" si="96"/>
        <v>#DIV/0!</v>
      </c>
      <c r="AP107" s="480" t="e">
        <f t="shared" si="96"/>
        <v>#DIV/0!</v>
      </c>
      <c r="AQ107" s="480" t="e">
        <f t="shared" si="96"/>
        <v>#DIV/0!</v>
      </c>
      <c r="AR107" s="480" t="e">
        <f t="shared" si="96"/>
        <v>#DIV/0!</v>
      </c>
      <c r="AS107" s="412" t="e">
        <f t="shared" si="96"/>
        <v>#DIV/0!</v>
      </c>
      <c r="AT107" s="412" t="e">
        <f>AK107*$H107</f>
        <v>#DIV/0!</v>
      </c>
      <c r="AU107" s="86"/>
    </row>
    <row r="108" spans="1:47" ht="28.5" customHeight="1">
      <c r="A108" s="572"/>
      <c r="B108" s="559"/>
      <c r="C108" s="561"/>
      <c r="D108" s="563"/>
      <c r="E108" s="564"/>
      <c r="F108" s="607"/>
      <c r="G108" s="566"/>
      <c r="H108" s="557"/>
      <c r="I108" s="608" t="s">
        <v>162</v>
      </c>
      <c r="J108" s="101">
        <v>0</v>
      </c>
      <c r="L108" s="236"/>
      <c r="M108" s="237"/>
      <c r="N108" s="238"/>
      <c r="O108" s="236"/>
      <c r="P108" s="237"/>
      <c r="Q108" s="251"/>
      <c r="R108" s="25">
        <v>0</v>
      </c>
      <c r="S108" s="25">
        <v>0</v>
      </c>
      <c r="U108" s="46" t="e">
        <f t="shared" si="82"/>
        <v>#DIV/0!</v>
      </c>
      <c r="V108" s="47" t="e">
        <f t="shared" si="83"/>
        <v>#DIV/0!</v>
      </c>
      <c r="W108" s="48" t="e">
        <f t="shared" si="84"/>
        <v>#DIV/0!</v>
      </c>
      <c r="X108" s="46" t="e">
        <f t="shared" si="85"/>
        <v>#DIV/0!</v>
      </c>
      <c r="Y108" s="47" t="e">
        <f t="shared" si="86"/>
        <v>#DIV/0!</v>
      </c>
      <c r="Z108" s="48" t="e">
        <f t="shared" si="87"/>
        <v>#DIV/0!</v>
      </c>
      <c r="AA108" s="212" t="e">
        <f t="shared" si="88"/>
        <v>#DIV/0!</v>
      </c>
      <c r="AB108" s="66" t="e">
        <f t="shared" si="89"/>
        <v>#DIV/0!</v>
      </c>
      <c r="AD108" s="327"/>
      <c r="AE108" s="327"/>
      <c r="AF108" s="327"/>
      <c r="AG108" s="318"/>
      <c r="AH108" s="318"/>
      <c r="AI108" s="318"/>
      <c r="AJ108" s="413"/>
      <c r="AK108" s="413"/>
      <c r="AL108" s="86"/>
      <c r="AM108" s="327"/>
      <c r="AN108" s="327"/>
      <c r="AO108" s="327"/>
      <c r="AP108" s="318"/>
      <c r="AQ108" s="318"/>
      <c r="AR108" s="318"/>
      <c r="AS108" s="413"/>
      <c r="AT108" s="413"/>
      <c r="AU108" s="86"/>
    </row>
    <row r="109" spans="1:47" ht="28.5" customHeight="1">
      <c r="A109" s="572"/>
      <c r="B109" s="559"/>
      <c r="C109" s="561"/>
      <c r="D109" s="563"/>
      <c r="E109" s="564"/>
      <c r="F109" s="607"/>
      <c r="G109" s="566"/>
      <c r="H109" s="557"/>
      <c r="I109" s="608" t="s">
        <v>163</v>
      </c>
      <c r="J109" s="101">
        <v>0.5</v>
      </c>
      <c r="L109" s="228"/>
      <c r="M109" s="229"/>
      <c r="N109" s="239"/>
      <c r="O109" s="228"/>
      <c r="P109" s="229"/>
      <c r="Q109" s="230"/>
      <c r="R109" s="25">
        <v>0</v>
      </c>
      <c r="S109" s="25">
        <v>0</v>
      </c>
      <c r="U109" s="46" t="e">
        <f t="shared" si="82"/>
        <v>#DIV/0!</v>
      </c>
      <c r="V109" s="47" t="e">
        <f t="shared" si="83"/>
        <v>#DIV/0!</v>
      </c>
      <c r="W109" s="48" t="e">
        <f t="shared" si="84"/>
        <v>#DIV/0!</v>
      </c>
      <c r="X109" s="46" t="e">
        <f t="shared" si="85"/>
        <v>#DIV/0!</v>
      </c>
      <c r="Y109" s="46" t="e">
        <f t="shared" si="86"/>
        <v>#DIV/0!</v>
      </c>
      <c r="Z109" s="48" t="e">
        <f t="shared" si="87"/>
        <v>#DIV/0!</v>
      </c>
      <c r="AA109" s="212" t="e">
        <f t="shared" si="88"/>
        <v>#DIV/0!</v>
      </c>
      <c r="AB109" s="66" t="e">
        <f t="shared" si="89"/>
        <v>#DIV/0!</v>
      </c>
      <c r="AD109" s="327"/>
      <c r="AE109" s="327"/>
      <c r="AF109" s="327"/>
      <c r="AG109" s="318"/>
      <c r="AH109" s="318"/>
      <c r="AI109" s="318"/>
      <c r="AJ109" s="413"/>
      <c r="AK109" s="413"/>
      <c r="AL109" s="86"/>
      <c r="AM109" s="327">
        <f t="shared" ref="AM109:AT109" si="97">AD109*$H109</f>
        <v>0</v>
      </c>
      <c r="AN109" s="327">
        <f t="shared" si="97"/>
        <v>0</v>
      </c>
      <c r="AO109" s="327">
        <f t="shared" si="97"/>
        <v>0</v>
      </c>
      <c r="AP109" s="318">
        <f t="shared" si="97"/>
        <v>0</v>
      </c>
      <c r="AQ109" s="318">
        <f t="shared" si="97"/>
        <v>0</v>
      </c>
      <c r="AR109" s="318">
        <f t="shared" si="97"/>
        <v>0</v>
      </c>
      <c r="AS109" s="413">
        <f t="shared" si="97"/>
        <v>0</v>
      </c>
      <c r="AT109" s="413">
        <f t="shared" si="97"/>
        <v>0</v>
      </c>
      <c r="AU109" s="86"/>
    </row>
    <row r="110" spans="1:47" ht="28.5" customHeight="1" thickBot="1">
      <c r="A110" s="572"/>
      <c r="B110" s="577"/>
      <c r="C110" s="561"/>
      <c r="D110" s="578"/>
      <c r="E110" s="564"/>
      <c r="F110" s="607"/>
      <c r="G110" s="566"/>
      <c r="H110" s="558"/>
      <c r="I110" s="608" t="s">
        <v>164</v>
      </c>
      <c r="J110" s="101">
        <v>1</v>
      </c>
      <c r="L110" s="240"/>
      <c r="M110" s="241"/>
      <c r="N110" s="242"/>
      <c r="O110" s="240"/>
      <c r="P110" s="241"/>
      <c r="Q110" s="250"/>
      <c r="R110" s="54">
        <v>0</v>
      </c>
      <c r="S110" s="54">
        <f>$R$5</f>
        <v>0</v>
      </c>
      <c r="U110" s="62" t="e">
        <f>L110/$L$5</f>
        <v>#DIV/0!</v>
      </c>
      <c r="V110" s="63" t="e">
        <f t="shared" si="83"/>
        <v>#DIV/0!</v>
      </c>
      <c r="W110" s="64" t="e">
        <f t="shared" si="84"/>
        <v>#DIV/0!</v>
      </c>
      <c r="X110" s="62" t="e">
        <f t="shared" si="85"/>
        <v>#DIV/0!</v>
      </c>
      <c r="Y110" s="63" t="e">
        <f t="shared" si="86"/>
        <v>#DIV/0!</v>
      </c>
      <c r="Z110" s="64" t="e">
        <f t="shared" si="87"/>
        <v>#DIV/0!</v>
      </c>
      <c r="AA110" s="213" t="e">
        <f t="shared" si="88"/>
        <v>#DIV/0!</v>
      </c>
      <c r="AB110" s="67" t="e">
        <f t="shared" si="89"/>
        <v>#DIV/0!</v>
      </c>
      <c r="AD110" s="345"/>
      <c r="AE110" s="345"/>
      <c r="AF110" s="345"/>
      <c r="AG110" s="319"/>
      <c r="AH110" s="319"/>
      <c r="AI110" s="319"/>
      <c r="AJ110" s="570"/>
      <c r="AK110" s="570"/>
      <c r="AL110" s="86"/>
      <c r="AM110" s="345"/>
      <c r="AN110" s="345"/>
      <c r="AO110" s="345"/>
      <c r="AP110" s="319"/>
      <c r="AQ110" s="319"/>
      <c r="AR110" s="319"/>
      <c r="AS110" s="413"/>
      <c r="AT110" s="413"/>
      <c r="AU110" s="86"/>
    </row>
    <row r="111" spans="1:47" ht="24" customHeight="1">
      <c r="A111" s="572"/>
      <c r="B111" s="576" t="s">
        <v>165</v>
      </c>
      <c r="C111" s="576">
        <v>0.25</v>
      </c>
      <c r="D111" s="193"/>
      <c r="E111" s="300" t="s">
        <v>166</v>
      </c>
      <c r="F111" s="607" t="s">
        <v>51</v>
      </c>
      <c r="G111" s="566" t="s">
        <v>167</v>
      </c>
      <c r="H111" s="556">
        <v>0.75</v>
      </c>
      <c r="I111" s="608" t="s">
        <v>168</v>
      </c>
      <c r="J111" s="101">
        <v>-1</v>
      </c>
      <c r="L111" s="105"/>
      <c r="M111" s="103"/>
      <c r="N111" s="104"/>
      <c r="O111" s="105"/>
      <c r="P111" s="103"/>
      <c r="Q111" s="106"/>
      <c r="R111" s="107"/>
      <c r="S111" s="104"/>
      <c r="U111" s="277"/>
      <c r="V111" s="278"/>
      <c r="W111" s="279"/>
      <c r="X111" s="277"/>
      <c r="Y111" s="278"/>
      <c r="Z111" s="279"/>
      <c r="AA111" s="211">
        <v>1</v>
      </c>
      <c r="AB111" s="65">
        <v>0</v>
      </c>
      <c r="AD111" s="313">
        <f t="shared" ref="AD111" si="98">(U111*$J111)+(U112*$J112)+(U113*$J113)+(U114*$J114)+(U115*$J115)</f>
        <v>0</v>
      </c>
      <c r="AE111" s="313">
        <f t="shared" ref="AE111:AI111" si="99">(V111*$J111)+(V112*$J112)+(V113*$J113)+(V114*$J114)+(V115*$J115)</f>
        <v>0</v>
      </c>
      <c r="AF111" s="313">
        <f t="shared" si="99"/>
        <v>0</v>
      </c>
      <c r="AG111" s="313">
        <f t="shared" si="99"/>
        <v>0</v>
      </c>
      <c r="AH111" s="313">
        <f t="shared" si="99"/>
        <v>0</v>
      </c>
      <c r="AI111" s="313">
        <f t="shared" si="99"/>
        <v>0</v>
      </c>
      <c r="AJ111" s="479">
        <f t="shared" ref="AJ111" si="100">(AA111*$J111)+(AA112*$J112)+(AA113*$J113)+(AA114*$J114)+(AA115*$J115)</f>
        <v>-1</v>
      </c>
      <c r="AK111" s="311">
        <f t="shared" ref="AK111" si="101">(AB111*$J111)+(AB112*$J112)+(AB113*$J113)+(AB114*$J114)+(AB115*$J115)</f>
        <v>1</v>
      </c>
      <c r="AL111" s="86"/>
      <c r="AM111" s="308">
        <f>(AD111*$H$111)+(AD116*$H$116)</f>
        <v>0</v>
      </c>
      <c r="AN111" s="308">
        <f t="shared" ref="AN111:AT111" si="102">(AE111*$H$111)+(AE116*$H$116)</f>
        <v>0</v>
      </c>
      <c r="AO111" s="308">
        <f t="shared" si="102"/>
        <v>0</v>
      </c>
      <c r="AP111" s="308">
        <f t="shared" si="102"/>
        <v>0</v>
      </c>
      <c r="AQ111" s="308">
        <f t="shared" si="102"/>
        <v>0</v>
      </c>
      <c r="AR111" s="308">
        <f t="shared" si="102"/>
        <v>0</v>
      </c>
      <c r="AS111" s="567">
        <f t="shared" si="102"/>
        <v>-0.75</v>
      </c>
      <c r="AT111" s="567">
        <f t="shared" si="102"/>
        <v>1</v>
      </c>
      <c r="AU111" s="86"/>
    </row>
    <row r="112" spans="1:47" ht="24" customHeight="1">
      <c r="A112" s="572"/>
      <c r="B112" s="576"/>
      <c r="C112" s="576"/>
      <c r="D112" s="194"/>
      <c r="E112" s="301"/>
      <c r="F112" s="607"/>
      <c r="G112" s="566"/>
      <c r="H112" s="557"/>
      <c r="I112" s="608" t="s">
        <v>169</v>
      </c>
      <c r="J112" s="101">
        <v>-0.5</v>
      </c>
      <c r="L112" s="110"/>
      <c r="M112" s="108"/>
      <c r="N112" s="109"/>
      <c r="O112" s="110"/>
      <c r="P112" s="108"/>
      <c r="Q112" s="111"/>
      <c r="R112" s="112"/>
      <c r="S112" s="109"/>
      <c r="U112" s="280"/>
      <c r="V112" s="281"/>
      <c r="W112" s="282"/>
      <c r="X112" s="280"/>
      <c r="Y112" s="281"/>
      <c r="Z112" s="282"/>
      <c r="AA112" s="212">
        <v>0</v>
      </c>
      <c r="AB112" s="66">
        <v>0</v>
      </c>
      <c r="AD112" s="314"/>
      <c r="AE112" s="314"/>
      <c r="AF112" s="314"/>
      <c r="AG112" s="314"/>
      <c r="AH112" s="314"/>
      <c r="AI112" s="314"/>
      <c r="AJ112" s="407"/>
      <c r="AK112" s="315"/>
      <c r="AL112" s="86"/>
      <c r="AM112" s="309"/>
      <c r="AN112" s="309"/>
      <c r="AO112" s="309"/>
      <c r="AP112" s="309"/>
      <c r="AQ112" s="309"/>
      <c r="AR112" s="309"/>
      <c r="AS112" s="568"/>
      <c r="AT112" s="568"/>
      <c r="AU112" s="86"/>
    </row>
    <row r="113" spans="1:47" ht="24" customHeight="1" thickBot="1">
      <c r="A113" s="572"/>
      <c r="B113" s="576"/>
      <c r="C113" s="576"/>
      <c r="D113" s="194"/>
      <c r="E113" s="301"/>
      <c r="F113" s="607"/>
      <c r="G113" s="566"/>
      <c r="H113" s="557"/>
      <c r="I113" s="608" t="s">
        <v>170</v>
      </c>
      <c r="J113" s="101">
        <v>0</v>
      </c>
      <c r="L113" s="115"/>
      <c r="M113" s="113"/>
      <c r="N113" s="114"/>
      <c r="O113" s="115"/>
      <c r="P113" s="113"/>
      <c r="Q113" s="116"/>
      <c r="R113" s="117"/>
      <c r="S113" s="114"/>
      <c r="U113" s="280"/>
      <c r="V113" s="281"/>
      <c r="W113" s="282"/>
      <c r="X113" s="280"/>
      <c r="Y113" s="281"/>
      <c r="Z113" s="282"/>
      <c r="AA113" s="212">
        <v>0</v>
      </c>
      <c r="AB113" s="66">
        <v>0</v>
      </c>
      <c r="AD113" s="314"/>
      <c r="AE113" s="314"/>
      <c r="AF113" s="314"/>
      <c r="AG113" s="314"/>
      <c r="AH113" s="314"/>
      <c r="AI113" s="314"/>
      <c r="AJ113" s="407"/>
      <c r="AK113" s="315"/>
      <c r="AL113" s="86"/>
      <c r="AM113" s="309"/>
      <c r="AN113" s="309"/>
      <c r="AO113" s="309"/>
      <c r="AP113" s="309"/>
      <c r="AQ113" s="309"/>
      <c r="AR113" s="309"/>
      <c r="AS113" s="568"/>
      <c r="AT113" s="568"/>
      <c r="AU113" s="86"/>
    </row>
    <row r="114" spans="1:47" ht="24" customHeight="1">
      <c r="A114" s="572"/>
      <c r="B114" s="576"/>
      <c r="C114" s="576"/>
      <c r="D114" s="194"/>
      <c r="E114" s="301"/>
      <c r="F114" s="607"/>
      <c r="G114" s="566"/>
      <c r="H114" s="557"/>
      <c r="I114" s="608" t="s">
        <v>171</v>
      </c>
      <c r="J114" s="101">
        <v>0.5</v>
      </c>
      <c r="L114" s="105"/>
      <c r="M114" s="103"/>
      <c r="N114" s="104"/>
      <c r="O114" s="105"/>
      <c r="P114" s="103"/>
      <c r="Q114" s="106"/>
      <c r="R114" s="107"/>
      <c r="S114" s="104"/>
      <c r="U114" s="283"/>
      <c r="V114" s="284"/>
      <c r="W114" s="285"/>
      <c r="X114" s="283"/>
      <c r="Y114" s="284"/>
      <c r="Z114" s="285"/>
      <c r="AA114" s="212">
        <v>0</v>
      </c>
      <c r="AB114" s="66">
        <v>0</v>
      </c>
      <c r="AD114" s="314"/>
      <c r="AE114" s="314"/>
      <c r="AF114" s="314"/>
      <c r="AG114" s="314"/>
      <c r="AH114" s="314"/>
      <c r="AI114" s="314"/>
      <c r="AJ114" s="407"/>
      <c r="AK114" s="315"/>
      <c r="AL114" s="86"/>
      <c r="AM114" s="309"/>
      <c r="AN114" s="309"/>
      <c r="AO114" s="309"/>
      <c r="AP114" s="309"/>
      <c r="AQ114" s="309"/>
      <c r="AR114" s="309"/>
      <c r="AS114" s="568"/>
      <c r="AT114" s="568"/>
      <c r="AU114" s="86"/>
    </row>
    <row r="115" spans="1:47" ht="24" customHeight="1" thickBot="1">
      <c r="A115" s="572"/>
      <c r="B115" s="576"/>
      <c r="C115" s="576"/>
      <c r="D115" s="194"/>
      <c r="E115" s="301"/>
      <c r="F115" s="571"/>
      <c r="G115" s="564"/>
      <c r="H115" s="558"/>
      <c r="I115" s="292" t="s">
        <v>172</v>
      </c>
      <c r="J115" s="101">
        <v>1</v>
      </c>
      <c r="L115" s="110"/>
      <c r="M115" s="108"/>
      <c r="N115" s="109"/>
      <c r="O115" s="110"/>
      <c r="P115" s="108"/>
      <c r="Q115" s="111"/>
      <c r="R115" s="112"/>
      <c r="S115" s="109"/>
      <c r="U115" s="286"/>
      <c r="V115" s="287"/>
      <c r="W115" s="288"/>
      <c r="X115" s="286"/>
      <c r="Y115" s="287"/>
      <c r="Z115" s="288"/>
      <c r="AA115" s="213">
        <v>0</v>
      </c>
      <c r="AB115" s="67">
        <v>1</v>
      </c>
      <c r="AD115" s="314"/>
      <c r="AE115" s="314"/>
      <c r="AF115" s="314"/>
      <c r="AG115" s="314"/>
      <c r="AH115" s="314"/>
      <c r="AI115" s="314"/>
      <c r="AJ115" s="408"/>
      <c r="AK115" s="316"/>
      <c r="AL115" s="86"/>
      <c r="AM115" s="309"/>
      <c r="AN115" s="309"/>
      <c r="AO115" s="309"/>
      <c r="AP115" s="309"/>
      <c r="AQ115" s="309"/>
      <c r="AR115" s="309"/>
      <c r="AS115" s="568"/>
      <c r="AT115" s="568"/>
      <c r="AU115" s="86"/>
    </row>
    <row r="116" spans="1:47" ht="21.75" customHeight="1" thickBot="1">
      <c r="A116" s="572"/>
      <c r="B116" s="576"/>
      <c r="C116" s="576"/>
      <c r="D116" s="194"/>
      <c r="E116" s="301"/>
      <c r="F116" s="609" t="s">
        <v>51</v>
      </c>
      <c r="G116" s="564" t="s">
        <v>173</v>
      </c>
      <c r="H116" s="579">
        <v>0.25</v>
      </c>
      <c r="I116" s="189" t="s">
        <v>174</v>
      </c>
      <c r="J116" s="99">
        <v>1</v>
      </c>
      <c r="L116" s="115"/>
      <c r="M116" s="113"/>
      <c r="N116" s="114"/>
      <c r="O116" s="115"/>
      <c r="P116" s="113"/>
      <c r="Q116" s="116"/>
      <c r="R116" s="117"/>
      <c r="S116" s="114"/>
      <c r="U116" s="283"/>
      <c r="V116" s="284"/>
      <c r="W116" s="285"/>
      <c r="X116" s="283"/>
      <c r="Y116" s="284"/>
      <c r="Z116" s="285"/>
      <c r="AA116" s="212">
        <v>0</v>
      </c>
      <c r="AB116" s="66">
        <v>1</v>
      </c>
      <c r="AD116" s="308">
        <f t="shared" ref="AD116" si="103">(U116*$J116)+(U117*$J117)</f>
        <v>0</v>
      </c>
      <c r="AE116" s="308">
        <f t="shared" ref="AE116" si="104">(V116*$J116)+(V117*$J117)</f>
        <v>0</v>
      </c>
      <c r="AF116" s="308">
        <f t="shared" ref="AF116" si="105">(W116*$J116)+(W117*$J117)</f>
        <v>0</v>
      </c>
      <c r="AG116" s="308">
        <f t="shared" ref="AG116" si="106">(X116*$J116)+(X117*$J117)</f>
        <v>0</v>
      </c>
      <c r="AH116" s="308">
        <f t="shared" ref="AH116" si="107">(Y116*$J116)+(Y117*$J117)</f>
        <v>0</v>
      </c>
      <c r="AI116" s="308">
        <f t="shared" ref="AI116" si="108">(Z116*$J116)+(Z117*$J117)</f>
        <v>0</v>
      </c>
      <c r="AJ116" s="311">
        <f t="shared" ref="AJ116" si="109">(AA116*$J116)+(AA117*$J117)</f>
        <v>0</v>
      </c>
      <c r="AK116" s="311">
        <f t="shared" ref="AK116" si="110">(AB116*$J116)+(AB117*$J117)</f>
        <v>1</v>
      </c>
      <c r="AM116" s="309"/>
      <c r="AN116" s="309"/>
      <c r="AO116" s="309"/>
      <c r="AP116" s="309"/>
      <c r="AQ116" s="309"/>
      <c r="AR116" s="309"/>
      <c r="AS116" s="568"/>
      <c r="AT116" s="568"/>
    </row>
    <row r="117" spans="1:47" ht="21.75" customHeight="1" thickBot="1">
      <c r="A117" s="572"/>
      <c r="B117" s="576"/>
      <c r="C117" s="576"/>
      <c r="D117" s="195"/>
      <c r="E117" s="302"/>
      <c r="F117" s="610"/>
      <c r="G117" s="564"/>
      <c r="H117" s="579"/>
      <c r="I117" s="189" t="s">
        <v>175</v>
      </c>
      <c r="J117" s="99">
        <v>0</v>
      </c>
      <c r="L117" s="105"/>
      <c r="M117" s="103"/>
      <c r="N117" s="104"/>
      <c r="O117" s="105"/>
      <c r="P117" s="103"/>
      <c r="Q117" s="106"/>
      <c r="R117" s="107"/>
      <c r="S117" s="104"/>
      <c r="U117" s="286"/>
      <c r="V117" s="287"/>
      <c r="W117" s="288"/>
      <c r="X117" s="286"/>
      <c r="Y117" s="287"/>
      <c r="Z117" s="288"/>
      <c r="AA117" s="213">
        <v>1</v>
      </c>
      <c r="AB117" s="67">
        <v>0</v>
      </c>
      <c r="AD117" s="310"/>
      <c r="AE117" s="310"/>
      <c r="AF117" s="310"/>
      <c r="AG117" s="310"/>
      <c r="AH117" s="310"/>
      <c r="AI117" s="310"/>
      <c r="AJ117" s="312"/>
      <c r="AK117" s="312"/>
      <c r="AM117" s="310"/>
      <c r="AN117" s="310"/>
      <c r="AO117" s="310"/>
      <c r="AP117" s="310"/>
      <c r="AQ117" s="310"/>
      <c r="AR117" s="310"/>
      <c r="AS117" s="569"/>
      <c r="AT117" s="569"/>
    </row>
    <row r="118" spans="1:47" ht="14.25" customHeight="1">
      <c r="J118" s="102"/>
    </row>
    <row r="119" spans="1:47" ht="14.25" customHeight="1">
      <c r="J119" s="102"/>
    </row>
    <row r="120" spans="1:47" ht="14.25" customHeight="1">
      <c r="J120" s="102"/>
    </row>
    <row r="121" spans="1:47" ht="14.25" customHeight="1">
      <c r="J121" s="102"/>
    </row>
    <row r="122" spans="1:47" ht="14.25" customHeight="1">
      <c r="J122" s="102"/>
    </row>
    <row r="123" spans="1:47" ht="14.25" customHeight="1">
      <c r="J123" s="102"/>
    </row>
    <row r="124" spans="1:47" ht="14.25" customHeight="1">
      <c r="J124" s="102"/>
    </row>
    <row r="125" spans="1:47" ht="14.25" customHeight="1">
      <c r="J125" s="102"/>
    </row>
    <row r="126" spans="1:47" ht="14.25" customHeight="1">
      <c r="J126" s="102"/>
    </row>
    <row r="127" spans="1:47" ht="14.25" customHeight="1">
      <c r="J127" s="102"/>
    </row>
    <row r="128" spans="1:47" ht="14.25" customHeight="1">
      <c r="J128" s="102"/>
    </row>
    <row r="129" spans="10:10" ht="14.25" customHeight="1">
      <c r="J129" s="102"/>
    </row>
    <row r="130" spans="10:10" ht="14.25" customHeight="1">
      <c r="J130" s="102"/>
    </row>
    <row r="131" spans="10:10" ht="14.25" customHeight="1">
      <c r="J131" s="102"/>
    </row>
    <row r="132" spans="10:10" ht="14.25" customHeight="1">
      <c r="J132" s="102"/>
    </row>
    <row r="133" spans="10:10" ht="14.25" customHeight="1">
      <c r="J133" s="102"/>
    </row>
    <row r="134" spans="10:10" ht="14.25" customHeight="1">
      <c r="J134" s="102"/>
    </row>
    <row r="135" spans="10:10" ht="14.25" customHeight="1">
      <c r="J135" s="102"/>
    </row>
    <row r="136" spans="10:10" ht="14.25" customHeight="1">
      <c r="J136" s="102"/>
    </row>
    <row r="137" spans="10:10" ht="14.25" customHeight="1">
      <c r="J137" s="102"/>
    </row>
    <row r="138" spans="10:10" ht="14.25" customHeight="1">
      <c r="J138" s="102"/>
    </row>
    <row r="139" spans="10:10" ht="14.25" customHeight="1">
      <c r="J139" s="102"/>
    </row>
    <row r="140" spans="10:10" ht="14.25" customHeight="1">
      <c r="J140" s="102"/>
    </row>
    <row r="141" spans="10:10" ht="14.25" customHeight="1">
      <c r="J141" s="102"/>
    </row>
    <row r="142" spans="10:10" ht="14.25" customHeight="1">
      <c r="J142" s="102"/>
    </row>
    <row r="143" spans="10:10" ht="14.25" customHeight="1">
      <c r="J143" s="102"/>
    </row>
    <row r="144" spans="10:10" ht="14.25" customHeight="1">
      <c r="J144" s="102"/>
    </row>
    <row r="145" spans="10:10" ht="14.25" customHeight="1">
      <c r="J145" s="102"/>
    </row>
    <row r="146" spans="10:10" ht="14.25" customHeight="1">
      <c r="J146" s="102"/>
    </row>
    <row r="147" spans="10:10" ht="14.25" customHeight="1">
      <c r="J147" s="102"/>
    </row>
    <row r="148" spans="10:10" ht="14.25" customHeight="1">
      <c r="J148" s="102"/>
    </row>
    <row r="149" spans="10:10" ht="14.25" customHeight="1">
      <c r="J149" s="102"/>
    </row>
    <row r="150" spans="10:10" ht="14.25" customHeight="1">
      <c r="J150" s="102"/>
    </row>
    <row r="151" spans="10:10" ht="14.25" customHeight="1">
      <c r="J151" s="102"/>
    </row>
    <row r="152" spans="10:10" ht="14.25" customHeight="1">
      <c r="J152" s="102"/>
    </row>
    <row r="153" spans="10:10" ht="14.25" customHeight="1">
      <c r="J153" s="102"/>
    </row>
    <row r="154" spans="10:10" ht="14.25" customHeight="1">
      <c r="J154" s="102"/>
    </row>
    <row r="155" spans="10:10" ht="14.25" customHeight="1">
      <c r="J155" s="102"/>
    </row>
    <row r="156" spans="10:10" ht="14.25" customHeight="1">
      <c r="J156" s="102"/>
    </row>
    <row r="157" spans="10:10" ht="14.25" customHeight="1">
      <c r="J157" s="102"/>
    </row>
    <row r="158" spans="10:10" ht="14.25" customHeight="1">
      <c r="J158" s="102"/>
    </row>
    <row r="159" spans="10:10" ht="14.25" customHeight="1">
      <c r="J159" s="102"/>
    </row>
    <row r="160" spans="10:10" ht="14.25" customHeight="1">
      <c r="J160" s="102"/>
    </row>
    <row r="161" spans="10:10" ht="14.25" customHeight="1">
      <c r="J161" s="102"/>
    </row>
    <row r="162" spans="10:10" ht="14.25" customHeight="1">
      <c r="J162" s="102"/>
    </row>
    <row r="163" spans="10:10" ht="14.25" customHeight="1">
      <c r="J163" s="102"/>
    </row>
    <row r="164" spans="10:10" ht="14.25" customHeight="1">
      <c r="J164" s="102"/>
    </row>
    <row r="165" spans="10:10" ht="14.25" customHeight="1">
      <c r="J165" s="102"/>
    </row>
    <row r="166" spans="10:10" ht="14.25" customHeight="1">
      <c r="J166" s="102"/>
    </row>
    <row r="167" spans="10:10" ht="14.25" customHeight="1">
      <c r="J167" s="102"/>
    </row>
    <row r="168" spans="10:10" ht="14.25" customHeight="1">
      <c r="J168" s="102"/>
    </row>
    <row r="169" spans="10:10" ht="14.25" customHeight="1">
      <c r="J169" s="102"/>
    </row>
    <row r="170" spans="10:10" ht="14.25" customHeight="1">
      <c r="J170" s="102"/>
    </row>
    <row r="171" spans="10:10" ht="14.25" customHeight="1">
      <c r="J171" s="102"/>
    </row>
    <row r="172" spans="10:10" ht="14.25" customHeight="1">
      <c r="J172" s="102"/>
    </row>
    <row r="173" spans="10:10" ht="14.25" customHeight="1">
      <c r="J173" s="102"/>
    </row>
    <row r="174" spans="10:10" ht="14.25" customHeight="1">
      <c r="J174" s="102"/>
    </row>
    <row r="175" spans="10:10" ht="14.25" customHeight="1">
      <c r="J175" s="102"/>
    </row>
    <row r="176" spans="10:10" ht="14.25" customHeight="1">
      <c r="J176" s="102"/>
    </row>
    <row r="177" spans="10:10" ht="14.25" customHeight="1">
      <c r="J177" s="102"/>
    </row>
    <row r="178" spans="10:10" ht="14.25" customHeight="1">
      <c r="J178" s="102"/>
    </row>
    <row r="179" spans="10:10" ht="14.25" customHeight="1">
      <c r="J179" s="102"/>
    </row>
    <row r="180" spans="10:10" ht="14.25" customHeight="1">
      <c r="J180" s="102"/>
    </row>
    <row r="181" spans="10:10" ht="14.25" customHeight="1">
      <c r="J181" s="102"/>
    </row>
    <row r="182" spans="10:10" ht="14.25" customHeight="1">
      <c r="J182" s="102"/>
    </row>
    <row r="183" spans="10:10" ht="14.25" customHeight="1">
      <c r="J183" s="102"/>
    </row>
    <row r="184" spans="10:10" ht="14.25" customHeight="1">
      <c r="J184" s="102"/>
    </row>
    <row r="185" spans="10:10" ht="14.25" customHeight="1">
      <c r="J185" s="102"/>
    </row>
    <row r="186" spans="10:10" ht="14.25" customHeight="1">
      <c r="J186" s="102"/>
    </row>
    <row r="187" spans="10:10" ht="14.25" customHeight="1">
      <c r="J187" s="102"/>
    </row>
    <row r="188" spans="10:10" ht="14.25" customHeight="1">
      <c r="J188" s="102"/>
    </row>
    <row r="189" spans="10:10" ht="14.25" customHeight="1">
      <c r="J189" s="102"/>
    </row>
    <row r="190" spans="10:10" ht="14.25" customHeight="1">
      <c r="J190" s="102"/>
    </row>
    <row r="191" spans="10:10" ht="14.25" customHeight="1">
      <c r="J191" s="102"/>
    </row>
    <row r="192" spans="10:10" ht="14.25" customHeight="1">
      <c r="J192" s="102"/>
    </row>
    <row r="193" spans="10:10" ht="14.25" customHeight="1">
      <c r="J193" s="102"/>
    </row>
    <row r="194" spans="10:10" ht="14.25" customHeight="1">
      <c r="J194" s="102"/>
    </row>
    <row r="195" spans="10:10" ht="14.25" customHeight="1">
      <c r="J195" s="102"/>
    </row>
    <row r="196" spans="10:10" ht="14.25" customHeight="1">
      <c r="J196" s="102"/>
    </row>
    <row r="197" spans="10:10" ht="14.25" customHeight="1">
      <c r="J197" s="102"/>
    </row>
    <row r="198" spans="10:10" ht="14.25" customHeight="1">
      <c r="J198" s="102"/>
    </row>
    <row r="199" spans="10:10" ht="14.25" customHeight="1">
      <c r="J199" s="102"/>
    </row>
    <row r="200" spans="10:10" ht="14.25" customHeight="1">
      <c r="J200" s="102"/>
    </row>
    <row r="201" spans="10:10" ht="14.25" customHeight="1">
      <c r="J201" s="102"/>
    </row>
    <row r="202" spans="10:10" ht="14.25" customHeight="1">
      <c r="J202" s="102"/>
    </row>
    <row r="203" spans="10:10" ht="14.25" customHeight="1">
      <c r="J203" s="102"/>
    </row>
    <row r="204" spans="10:10" ht="14.25" customHeight="1">
      <c r="J204" s="102"/>
    </row>
    <row r="205" spans="10:10" ht="14.25" customHeight="1">
      <c r="J205" s="102"/>
    </row>
    <row r="206" spans="10:10" ht="14.25" customHeight="1">
      <c r="J206" s="102"/>
    </row>
    <row r="207" spans="10:10" ht="14.25" customHeight="1">
      <c r="J207" s="102"/>
    </row>
    <row r="208" spans="10:10" ht="14.25" customHeight="1">
      <c r="J208" s="102"/>
    </row>
    <row r="209" spans="10:10" ht="14.25" customHeight="1">
      <c r="J209" s="102"/>
    </row>
    <row r="210" spans="10:10" ht="14.25" customHeight="1">
      <c r="J210" s="102"/>
    </row>
    <row r="211" spans="10:10" ht="14.25" customHeight="1">
      <c r="J211" s="102"/>
    </row>
    <row r="212" spans="10:10" ht="14.25" customHeight="1">
      <c r="J212" s="102"/>
    </row>
    <row r="213" spans="10:10" ht="14.25" customHeight="1">
      <c r="J213" s="102"/>
    </row>
    <row r="214" spans="10:10" ht="14.25" customHeight="1">
      <c r="J214" s="102"/>
    </row>
    <row r="215" spans="10:10" ht="14.25" customHeight="1">
      <c r="J215" s="102"/>
    </row>
    <row r="216" spans="10:10" ht="14.25" customHeight="1">
      <c r="J216" s="102"/>
    </row>
    <row r="217" spans="10:10" ht="14.25" customHeight="1">
      <c r="J217" s="102"/>
    </row>
    <row r="218" spans="10:10" ht="14.25" customHeight="1">
      <c r="J218" s="102"/>
    </row>
    <row r="219" spans="10:10" ht="14.25" customHeight="1">
      <c r="J219" s="102"/>
    </row>
    <row r="220" spans="10:10" ht="14.25" customHeight="1">
      <c r="J220" s="102"/>
    </row>
    <row r="221" spans="10:10" ht="14.25" customHeight="1">
      <c r="J221" s="102"/>
    </row>
    <row r="222" spans="10:10" ht="14.25" customHeight="1">
      <c r="J222" s="102"/>
    </row>
    <row r="223" spans="10:10" ht="14.25" customHeight="1">
      <c r="J223" s="102"/>
    </row>
    <row r="224" spans="10:10" ht="14.25" customHeight="1">
      <c r="J224" s="102"/>
    </row>
    <row r="225" spans="10:10" ht="14.25" customHeight="1">
      <c r="J225" s="102"/>
    </row>
    <row r="226" spans="10:10" ht="14.25" customHeight="1">
      <c r="J226" s="102"/>
    </row>
    <row r="227" spans="10:10" ht="14.25" customHeight="1">
      <c r="J227" s="102"/>
    </row>
    <row r="228" spans="10:10" ht="14.25" customHeight="1">
      <c r="J228" s="102"/>
    </row>
    <row r="229" spans="10:10" ht="14.25" customHeight="1">
      <c r="J229" s="102"/>
    </row>
    <row r="230" spans="10:10" ht="14.25" customHeight="1">
      <c r="J230" s="102"/>
    </row>
    <row r="231" spans="10:10" ht="14.25" customHeight="1">
      <c r="J231" s="102"/>
    </row>
    <row r="232" spans="10:10" ht="14.25" customHeight="1">
      <c r="J232" s="102"/>
    </row>
    <row r="233" spans="10:10" ht="14.25" customHeight="1">
      <c r="J233" s="102"/>
    </row>
    <row r="234" spans="10:10" ht="14.25" customHeight="1">
      <c r="J234" s="102"/>
    </row>
    <row r="235" spans="10:10" ht="14.25" customHeight="1">
      <c r="J235" s="102"/>
    </row>
    <row r="236" spans="10:10" ht="14.25" customHeight="1">
      <c r="J236" s="102"/>
    </row>
    <row r="237" spans="10:10" ht="14.25" customHeight="1">
      <c r="J237" s="102"/>
    </row>
    <row r="238" spans="10:10" ht="14.25" customHeight="1">
      <c r="J238" s="102"/>
    </row>
    <row r="239" spans="10:10" ht="14.25" customHeight="1">
      <c r="J239" s="102"/>
    </row>
    <row r="240" spans="10:10" ht="14.25" customHeight="1">
      <c r="J240" s="102"/>
    </row>
    <row r="241" spans="10:10" ht="14.25" customHeight="1">
      <c r="J241" s="102"/>
    </row>
    <row r="242" spans="10:10" ht="14.25" customHeight="1">
      <c r="J242" s="102"/>
    </row>
    <row r="243" spans="10:10" ht="14.25" customHeight="1">
      <c r="J243" s="102"/>
    </row>
    <row r="244" spans="10:10" ht="14.25" customHeight="1">
      <c r="J244" s="102"/>
    </row>
    <row r="245" spans="10:10" ht="14.25" customHeight="1">
      <c r="J245" s="102"/>
    </row>
    <row r="246" spans="10:10" ht="14.25" customHeight="1">
      <c r="J246" s="102"/>
    </row>
    <row r="247" spans="10:10" ht="14.25" customHeight="1">
      <c r="J247" s="102"/>
    </row>
    <row r="248" spans="10:10" ht="14.25" customHeight="1">
      <c r="J248" s="102"/>
    </row>
    <row r="249" spans="10:10" ht="14.25" customHeight="1">
      <c r="J249" s="102"/>
    </row>
    <row r="250" spans="10:10" ht="14.25" customHeight="1">
      <c r="J250" s="102"/>
    </row>
    <row r="251" spans="10:10" ht="14.25" customHeight="1">
      <c r="J251" s="102"/>
    </row>
    <row r="252" spans="10:10" ht="14.25" customHeight="1">
      <c r="J252" s="102"/>
    </row>
    <row r="253" spans="10:10" ht="14.25" customHeight="1">
      <c r="J253" s="102"/>
    </row>
    <row r="254" spans="10:10" ht="14.25" customHeight="1">
      <c r="J254" s="102"/>
    </row>
    <row r="255" spans="10:10" ht="14.25" customHeight="1">
      <c r="J255" s="102"/>
    </row>
    <row r="256" spans="10:10" ht="14.25" customHeight="1">
      <c r="J256" s="102"/>
    </row>
    <row r="257" spans="10:10" ht="14.25" customHeight="1">
      <c r="J257" s="102"/>
    </row>
    <row r="258" spans="10:10" ht="14.25" customHeight="1">
      <c r="J258" s="102"/>
    </row>
    <row r="259" spans="10:10" ht="14.25" customHeight="1">
      <c r="J259" s="102"/>
    </row>
    <row r="260" spans="10:10" ht="14.25" customHeight="1">
      <c r="J260" s="102"/>
    </row>
    <row r="261" spans="10:10" ht="14.25" customHeight="1">
      <c r="J261" s="102"/>
    </row>
    <row r="262" spans="10:10" ht="14.25" customHeight="1">
      <c r="J262" s="102"/>
    </row>
    <row r="263" spans="10:10" ht="14.25" customHeight="1">
      <c r="J263" s="102"/>
    </row>
    <row r="264" spans="10:10" ht="14.25" customHeight="1">
      <c r="J264" s="102"/>
    </row>
    <row r="265" spans="10:10" ht="14.25" customHeight="1">
      <c r="J265" s="102"/>
    </row>
    <row r="266" spans="10:10" ht="14.25" customHeight="1">
      <c r="J266" s="102"/>
    </row>
    <row r="267" spans="10:10" ht="14.25" customHeight="1">
      <c r="J267" s="102"/>
    </row>
    <row r="268" spans="10:10" ht="14.25" customHeight="1">
      <c r="J268" s="102"/>
    </row>
    <row r="269" spans="10:10" ht="14.25" customHeight="1">
      <c r="J269" s="102"/>
    </row>
    <row r="270" spans="10:10" ht="14.25" customHeight="1">
      <c r="J270" s="102"/>
    </row>
    <row r="271" spans="10:10" ht="14.25" customHeight="1">
      <c r="J271" s="102"/>
    </row>
    <row r="272" spans="10:10" ht="14.25" customHeight="1">
      <c r="J272" s="102"/>
    </row>
    <row r="273" spans="10:10" ht="14.25" customHeight="1">
      <c r="J273" s="102"/>
    </row>
    <row r="274" spans="10:10" ht="14.25" customHeight="1">
      <c r="J274" s="102"/>
    </row>
    <row r="275" spans="10:10" ht="14.25" customHeight="1">
      <c r="J275" s="102"/>
    </row>
    <row r="276" spans="10:10" ht="14.25" customHeight="1">
      <c r="J276" s="102"/>
    </row>
    <row r="277" spans="10:10" ht="14.25" customHeight="1">
      <c r="J277" s="102"/>
    </row>
    <row r="278" spans="10:10" ht="14.25" customHeight="1">
      <c r="J278" s="102"/>
    </row>
    <row r="279" spans="10:10" ht="14.25" customHeight="1">
      <c r="J279" s="102"/>
    </row>
    <row r="280" spans="10:10" ht="14.25" customHeight="1">
      <c r="J280" s="102"/>
    </row>
    <row r="281" spans="10:10" ht="14.25" customHeight="1">
      <c r="J281" s="102"/>
    </row>
    <row r="282" spans="10:10" ht="14.25" customHeight="1">
      <c r="J282" s="102"/>
    </row>
    <row r="283" spans="10:10" ht="14.25" customHeight="1">
      <c r="J283" s="102"/>
    </row>
    <row r="284" spans="10:10" ht="14.25" customHeight="1">
      <c r="J284" s="102"/>
    </row>
    <row r="285" spans="10:10" ht="14.25" customHeight="1">
      <c r="J285" s="102"/>
    </row>
    <row r="286" spans="10:10" ht="14.25" customHeight="1">
      <c r="J286" s="102"/>
    </row>
    <row r="287" spans="10:10" ht="14.25" customHeight="1">
      <c r="J287" s="102"/>
    </row>
    <row r="288" spans="10:10" ht="14.25" customHeight="1">
      <c r="J288" s="102"/>
    </row>
    <row r="289" spans="10:10" ht="14.25" customHeight="1">
      <c r="J289" s="102"/>
    </row>
    <row r="290" spans="10:10" ht="14.25" customHeight="1">
      <c r="J290" s="102"/>
    </row>
    <row r="291" spans="10:10" ht="14.25" customHeight="1">
      <c r="J291" s="102"/>
    </row>
    <row r="292" spans="10:10" ht="14.25" customHeight="1">
      <c r="J292" s="102"/>
    </row>
    <row r="293" spans="10:10" ht="14.25" customHeight="1">
      <c r="J293" s="102"/>
    </row>
    <row r="294" spans="10:10" ht="14.25" customHeight="1">
      <c r="J294" s="102"/>
    </row>
    <row r="295" spans="10:10" ht="14.25" customHeight="1">
      <c r="J295" s="102"/>
    </row>
    <row r="296" spans="10:10" ht="14.25" customHeight="1">
      <c r="J296" s="102"/>
    </row>
    <row r="297" spans="10:10" ht="14.25" customHeight="1">
      <c r="J297" s="102"/>
    </row>
    <row r="298" spans="10:10" ht="14.25" customHeight="1">
      <c r="J298" s="102"/>
    </row>
    <row r="299" spans="10:10" ht="14.25" customHeight="1">
      <c r="J299" s="102"/>
    </row>
    <row r="300" spans="10:10" ht="14.25" customHeight="1">
      <c r="J300" s="102"/>
    </row>
    <row r="301" spans="10:10" ht="14.25" customHeight="1">
      <c r="J301" s="102"/>
    </row>
    <row r="302" spans="10:10" ht="14.25" customHeight="1">
      <c r="J302" s="102"/>
    </row>
    <row r="303" spans="10:10" ht="14.25" customHeight="1">
      <c r="J303" s="102"/>
    </row>
    <row r="304" spans="10:10" ht="14.25" customHeight="1">
      <c r="J304" s="102"/>
    </row>
    <row r="305" spans="10:10" ht="14.25" customHeight="1">
      <c r="J305" s="102"/>
    </row>
    <row r="306" spans="10:10" ht="14.25" customHeight="1">
      <c r="J306" s="102"/>
    </row>
    <row r="307" spans="10:10" ht="14.25" customHeight="1">
      <c r="J307" s="102"/>
    </row>
    <row r="308" spans="10:10" ht="14.25" customHeight="1">
      <c r="J308" s="102"/>
    </row>
    <row r="309" spans="10:10" ht="14.25" customHeight="1">
      <c r="J309" s="102"/>
    </row>
    <row r="310" spans="10:10" ht="14.25" customHeight="1">
      <c r="J310" s="102"/>
    </row>
    <row r="311" spans="10:10" ht="14.25" customHeight="1">
      <c r="J311" s="102"/>
    </row>
    <row r="312" spans="10:10" ht="14.25" customHeight="1">
      <c r="J312" s="102"/>
    </row>
    <row r="313" spans="10:10" ht="14.25" customHeight="1">
      <c r="J313" s="102"/>
    </row>
    <row r="314" spans="10:10" ht="14.25" customHeight="1">
      <c r="J314" s="102"/>
    </row>
    <row r="315" spans="10:10" ht="14.25" customHeight="1">
      <c r="J315" s="102"/>
    </row>
    <row r="316" spans="10:10" ht="14.25" customHeight="1">
      <c r="J316" s="102"/>
    </row>
    <row r="317" spans="10:10" ht="14.25" customHeight="1">
      <c r="J317" s="102"/>
    </row>
    <row r="318" spans="10:10" ht="14.25" customHeight="1">
      <c r="J318" s="102"/>
    </row>
    <row r="319" spans="10:10" ht="14.25" customHeight="1">
      <c r="J319" s="102"/>
    </row>
    <row r="320" spans="10:10" ht="14.25" customHeight="1">
      <c r="J320" s="102"/>
    </row>
    <row r="321" spans="10:10" ht="14.25" customHeight="1">
      <c r="J321" s="102"/>
    </row>
    <row r="322" spans="10:10" ht="14.25" customHeight="1">
      <c r="J322" s="102"/>
    </row>
    <row r="323" spans="10:10" ht="14.25" customHeight="1">
      <c r="J323" s="102"/>
    </row>
    <row r="324" spans="10:10" ht="14.25" customHeight="1">
      <c r="J324" s="102"/>
    </row>
    <row r="325" spans="10:10" ht="14.25" customHeight="1">
      <c r="J325" s="102"/>
    </row>
    <row r="326" spans="10:10" ht="14.25" customHeight="1">
      <c r="J326" s="102"/>
    </row>
    <row r="327" spans="10:10" ht="14.25" customHeight="1">
      <c r="J327" s="102"/>
    </row>
    <row r="328" spans="10:10" ht="14.25" customHeight="1">
      <c r="J328" s="102"/>
    </row>
    <row r="329" spans="10:10" ht="14.25" customHeight="1">
      <c r="J329" s="102"/>
    </row>
    <row r="330" spans="10:10" ht="14.25" customHeight="1">
      <c r="J330" s="102"/>
    </row>
    <row r="331" spans="10:10" ht="14.25" customHeight="1">
      <c r="J331" s="102"/>
    </row>
    <row r="332" spans="10:10" ht="14.25" customHeight="1">
      <c r="J332" s="102"/>
    </row>
    <row r="333" spans="10:10" ht="14.25" customHeight="1">
      <c r="J333" s="102"/>
    </row>
    <row r="334" spans="10:10" ht="14.25" customHeight="1">
      <c r="J334" s="102"/>
    </row>
    <row r="335" spans="10:10" ht="14.25" customHeight="1">
      <c r="J335" s="102"/>
    </row>
    <row r="336" spans="10:10" ht="14.25" customHeight="1">
      <c r="J336" s="102"/>
    </row>
    <row r="337" spans="10:10" ht="14.25" customHeight="1">
      <c r="J337" s="102"/>
    </row>
    <row r="338" spans="10:10" ht="14.25" customHeight="1">
      <c r="J338" s="102"/>
    </row>
    <row r="339" spans="10:10" ht="14.25" customHeight="1">
      <c r="J339" s="102"/>
    </row>
    <row r="340" spans="10:10" ht="14.25" customHeight="1">
      <c r="J340" s="102"/>
    </row>
    <row r="341" spans="10:10" ht="14.25" customHeight="1">
      <c r="J341" s="102"/>
    </row>
    <row r="342" spans="10:10" ht="14.25" customHeight="1">
      <c r="J342" s="102"/>
    </row>
    <row r="343" spans="10:10" ht="14.25" customHeight="1">
      <c r="J343" s="102"/>
    </row>
    <row r="344" spans="10:10" ht="14.25" customHeight="1">
      <c r="J344" s="102"/>
    </row>
    <row r="345" spans="10:10" ht="14.25" customHeight="1">
      <c r="J345" s="102"/>
    </row>
    <row r="346" spans="10:10" ht="14.25" customHeight="1">
      <c r="J346" s="102"/>
    </row>
    <row r="347" spans="10:10" ht="14.25" customHeight="1">
      <c r="J347" s="102"/>
    </row>
    <row r="348" spans="10:10" ht="14.25" customHeight="1">
      <c r="J348" s="102"/>
    </row>
    <row r="349" spans="10:10" ht="14.25" customHeight="1">
      <c r="J349" s="102"/>
    </row>
    <row r="350" spans="10:10" ht="14.25" customHeight="1">
      <c r="J350" s="102"/>
    </row>
    <row r="351" spans="10:10" ht="14.25" customHeight="1">
      <c r="J351" s="102"/>
    </row>
    <row r="352" spans="10:10" ht="14.25" customHeight="1">
      <c r="J352" s="102"/>
    </row>
    <row r="353" spans="10:10" ht="14.25" customHeight="1">
      <c r="J353" s="102"/>
    </row>
    <row r="354" spans="10:10" ht="14.25" customHeight="1">
      <c r="J354" s="102"/>
    </row>
    <row r="355" spans="10:10" ht="14.25" customHeight="1">
      <c r="J355" s="102"/>
    </row>
    <row r="356" spans="10:10" ht="14.25" customHeight="1">
      <c r="J356" s="102"/>
    </row>
    <row r="357" spans="10:10" ht="14.25" customHeight="1">
      <c r="J357" s="102"/>
    </row>
    <row r="358" spans="10:10" ht="14.25" customHeight="1">
      <c r="J358" s="102"/>
    </row>
    <row r="359" spans="10:10" ht="14.25" customHeight="1">
      <c r="J359" s="102"/>
    </row>
    <row r="360" spans="10:10" ht="14.25" customHeight="1">
      <c r="J360" s="102"/>
    </row>
    <row r="361" spans="10:10" ht="14.25" customHeight="1">
      <c r="J361" s="102"/>
    </row>
    <row r="362" spans="10:10" ht="14.25" customHeight="1">
      <c r="J362" s="102"/>
    </row>
    <row r="363" spans="10:10" ht="14.25" customHeight="1">
      <c r="J363" s="102"/>
    </row>
    <row r="364" spans="10:10" ht="14.25" customHeight="1">
      <c r="J364" s="102"/>
    </row>
    <row r="365" spans="10:10" ht="14.25" customHeight="1">
      <c r="J365" s="102"/>
    </row>
    <row r="366" spans="10:10" ht="14.25" customHeight="1">
      <c r="J366" s="102"/>
    </row>
    <row r="367" spans="10:10" ht="14.25" customHeight="1">
      <c r="J367" s="102"/>
    </row>
    <row r="368" spans="10:10" ht="14.25" customHeight="1">
      <c r="J368" s="102"/>
    </row>
    <row r="369" spans="10:10" ht="14.25" customHeight="1">
      <c r="J369" s="102"/>
    </row>
    <row r="370" spans="10:10" ht="14.25" customHeight="1">
      <c r="J370" s="102"/>
    </row>
    <row r="371" spans="10:10" ht="14.25" customHeight="1">
      <c r="J371" s="102"/>
    </row>
    <row r="372" spans="10:10" ht="14.25" customHeight="1">
      <c r="J372" s="102"/>
    </row>
    <row r="373" spans="10:10" ht="14.25" customHeight="1">
      <c r="J373" s="102"/>
    </row>
    <row r="374" spans="10:10" ht="14.25" customHeight="1">
      <c r="J374" s="102"/>
    </row>
    <row r="375" spans="10:10" ht="14.25" customHeight="1">
      <c r="J375" s="102"/>
    </row>
    <row r="376" spans="10:10" ht="14.25" customHeight="1">
      <c r="J376" s="102"/>
    </row>
    <row r="377" spans="10:10" ht="14.25" customHeight="1">
      <c r="J377" s="102"/>
    </row>
    <row r="378" spans="10:10" ht="14.25" customHeight="1">
      <c r="J378" s="102"/>
    </row>
    <row r="379" spans="10:10" ht="14.25" customHeight="1">
      <c r="J379" s="102"/>
    </row>
    <row r="380" spans="10:10" ht="14.25" customHeight="1">
      <c r="J380" s="102"/>
    </row>
    <row r="381" spans="10:10" ht="14.25" customHeight="1">
      <c r="J381" s="102"/>
    </row>
    <row r="382" spans="10:10" ht="14.25" customHeight="1">
      <c r="J382" s="102"/>
    </row>
    <row r="383" spans="10:10" ht="14.25" customHeight="1">
      <c r="J383" s="102"/>
    </row>
    <row r="384" spans="10:10" ht="14.25" customHeight="1">
      <c r="J384" s="102"/>
    </row>
    <row r="385" spans="10:10" ht="14.25" customHeight="1">
      <c r="J385" s="102"/>
    </row>
    <row r="386" spans="10:10" ht="14.25" customHeight="1">
      <c r="J386" s="102"/>
    </row>
    <row r="387" spans="10:10" ht="14.25" customHeight="1">
      <c r="J387" s="102"/>
    </row>
    <row r="388" spans="10:10" ht="14.25" customHeight="1">
      <c r="J388" s="102"/>
    </row>
    <row r="389" spans="10:10" ht="14.25" customHeight="1">
      <c r="J389" s="102"/>
    </row>
    <row r="390" spans="10:10" ht="14.25" customHeight="1">
      <c r="J390" s="102"/>
    </row>
    <row r="391" spans="10:10" ht="14.25" customHeight="1">
      <c r="J391" s="102"/>
    </row>
    <row r="392" spans="10:10" ht="14.25" customHeight="1">
      <c r="J392" s="102"/>
    </row>
    <row r="393" spans="10:10" ht="14.25" customHeight="1">
      <c r="J393" s="102"/>
    </row>
    <row r="394" spans="10:10" ht="14.25" customHeight="1">
      <c r="J394" s="102"/>
    </row>
    <row r="395" spans="10:10" ht="14.25" customHeight="1">
      <c r="J395" s="102"/>
    </row>
    <row r="396" spans="10:10" ht="14.25" customHeight="1">
      <c r="J396" s="102"/>
    </row>
    <row r="397" spans="10:10" ht="14.25" customHeight="1">
      <c r="J397" s="102"/>
    </row>
    <row r="398" spans="10:10" ht="14.25" customHeight="1">
      <c r="J398" s="102"/>
    </row>
    <row r="399" spans="10:10" ht="14.25" customHeight="1">
      <c r="J399" s="102"/>
    </row>
    <row r="400" spans="10:10" ht="14.25" customHeight="1">
      <c r="J400" s="102"/>
    </row>
    <row r="401" spans="10:10" ht="14.25" customHeight="1">
      <c r="J401" s="102"/>
    </row>
    <row r="402" spans="10:10" ht="14.25" customHeight="1">
      <c r="J402" s="102"/>
    </row>
    <row r="403" spans="10:10" ht="14.25" customHeight="1">
      <c r="J403" s="102"/>
    </row>
    <row r="404" spans="10:10" ht="14.25" customHeight="1">
      <c r="J404" s="102"/>
    </row>
    <row r="405" spans="10:10" ht="14.25" customHeight="1">
      <c r="J405" s="102"/>
    </row>
    <row r="406" spans="10:10" ht="14.25" customHeight="1">
      <c r="J406" s="102"/>
    </row>
    <row r="407" spans="10:10" ht="14.25" customHeight="1">
      <c r="J407" s="102"/>
    </row>
    <row r="408" spans="10:10" ht="14.25" customHeight="1">
      <c r="J408" s="102"/>
    </row>
    <row r="409" spans="10:10" ht="14.25" customHeight="1">
      <c r="J409" s="102"/>
    </row>
    <row r="410" spans="10:10" ht="14.25" customHeight="1">
      <c r="J410" s="102"/>
    </row>
    <row r="411" spans="10:10" ht="14.25" customHeight="1">
      <c r="J411" s="102"/>
    </row>
    <row r="412" spans="10:10" ht="14.25" customHeight="1">
      <c r="J412" s="102"/>
    </row>
    <row r="413" spans="10:10" ht="14.25" customHeight="1">
      <c r="J413" s="102"/>
    </row>
    <row r="414" spans="10:10" ht="14.25" customHeight="1">
      <c r="J414" s="102"/>
    </row>
    <row r="415" spans="10:10" ht="14.25" customHeight="1">
      <c r="J415" s="102"/>
    </row>
    <row r="416" spans="10:10" ht="14.25" customHeight="1">
      <c r="J416" s="102"/>
    </row>
    <row r="417" spans="10:10" ht="14.25" customHeight="1">
      <c r="J417" s="102"/>
    </row>
    <row r="418" spans="10:10" ht="14.25" customHeight="1">
      <c r="J418" s="102"/>
    </row>
    <row r="419" spans="10:10" ht="14.25" customHeight="1">
      <c r="J419" s="102"/>
    </row>
    <row r="420" spans="10:10" ht="14.25" customHeight="1">
      <c r="J420" s="102"/>
    </row>
    <row r="421" spans="10:10" ht="14.25" customHeight="1">
      <c r="J421" s="102"/>
    </row>
    <row r="422" spans="10:10" ht="14.25" customHeight="1">
      <c r="J422" s="102"/>
    </row>
    <row r="423" spans="10:10" ht="14.25" customHeight="1">
      <c r="J423" s="102"/>
    </row>
    <row r="424" spans="10:10" ht="14.25" customHeight="1">
      <c r="J424" s="102"/>
    </row>
    <row r="425" spans="10:10" ht="14.25" customHeight="1">
      <c r="J425" s="102"/>
    </row>
    <row r="426" spans="10:10" ht="14.25" customHeight="1">
      <c r="J426" s="102"/>
    </row>
    <row r="427" spans="10:10" ht="14.25" customHeight="1">
      <c r="J427" s="102"/>
    </row>
    <row r="428" spans="10:10" ht="14.25" customHeight="1">
      <c r="J428" s="102"/>
    </row>
    <row r="429" spans="10:10" ht="14.25" customHeight="1">
      <c r="J429" s="102"/>
    </row>
    <row r="430" spans="10:10" ht="14.25" customHeight="1">
      <c r="J430" s="102"/>
    </row>
    <row r="431" spans="10:10" ht="14.25" customHeight="1">
      <c r="J431" s="102"/>
    </row>
    <row r="432" spans="10:10" ht="14.25" customHeight="1">
      <c r="J432" s="102"/>
    </row>
    <row r="433" spans="10:10" ht="14.25" customHeight="1">
      <c r="J433" s="102"/>
    </row>
    <row r="434" spans="10:10" ht="14.25" customHeight="1">
      <c r="J434" s="102"/>
    </row>
    <row r="435" spans="10:10" ht="14.25" customHeight="1">
      <c r="J435" s="102"/>
    </row>
    <row r="436" spans="10:10" ht="14.25" customHeight="1">
      <c r="J436" s="102"/>
    </row>
    <row r="437" spans="10:10" ht="14.25" customHeight="1">
      <c r="J437" s="102"/>
    </row>
    <row r="438" spans="10:10" ht="14.25" customHeight="1">
      <c r="J438" s="102"/>
    </row>
    <row r="439" spans="10:10" ht="14.25" customHeight="1">
      <c r="J439" s="102"/>
    </row>
    <row r="440" spans="10:10" ht="14.25" customHeight="1">
      <c r="J440" s="102"/>
    </row>
    <row r="441" spans="10:10" ht="14.25" customHeight="1">
      <c r="J441" s="102"/>
    </row>
    <row r="442" spans="10:10" ht="14.25" customHeight="1">
      <c r="J442" s="102"/>
    </row>
    <row r="443" spans="10:10" ht="14.25" customHeight="1">
      <c r="J443" s="102"/>
    </row>
    <row r="444" spans="10:10" ht="14.25" customHeight="1">
      <c r="J444" s="102"/>
    </row>
    <row r="445" spans="10:10" ht="14.25" customHeight="1">
      <c r="J445" s="102"/>
    </row>
    <row r="446" spans="10:10" ht="14.25" customHeight="1">
      <c r="J446" s="102"/>
    </row>
    <row r="447" spans="10:10" ht="14.25" customHeight="1">
      <c r="J447" s="102"/>
    </row>
    <row r="448" spans="10:10" ht="14.25" customHeight="1">
      <c r="J448" s="102"/>
    </row>
    <row r="449" spans="10:10" ht="14.25" customHeight="1">
      <c r="J449" s="102"/>
    </row>
    <row r="450" spans="10:10" ht="14.25" customHeight="1">
      <c r="J450" s="102"/>
    </row>
    <row r="451" spans="10:10" ht="14.25" customHeight="1">
      <c r="J451" s="102"/>
    </row>
    <row r="452" spans="10:10" ht="14.25" customHeight="1">
      <c r="J452" s="102"/>
    </row>
    <row r="453" spans="10:10" ht="14.25" customHeight="1">
      <c r="J453" s="102"/>
    </row>
    <row r="454" spans="10:10" ht="14.25" customHeight="1">
      <c r="J454" s="102"/>
    </row>
    <row r="455" spans="10:10" ht="14.25" customHeight="1">
      <c r="J455" s="102"/>
    </row>
    <row r="456" spans="10:10" ht="14.25" customHeight="1">
      <c r="J456" s="102"/>
    </row>
    <row r="457" spans="10:10" ht="14.25" customHeight="1">
      <c r="J457" s="102"/>
    </row>
    <row r="458" spans="10:10" ht="14.25" customHeight="1">
      <c r="J458" s="102"/>
    </row>
    <row r="459" spans="10:10" ht="14.25" customHeight="1">
      <c r="J459" s="102"/>
    </row>
    <row r="460" spans="10:10" ht="14.25" customHeight="1">
      <c r="J460" s="102"/>
    </row>
    <row r="461" spans="10:10" ht="14.25" customHeight="1">
      <c r="J461" s="102"/>
    </row>
    <row r="462" spans="10:10" ht="14.25" customHeight="1">
      <c r="J462" s="102"/>
    </row>
    <row r="463" spans="10:10" ht="14.25" customHeight="1">
      <c r="J463" s="102"/>
    </row>
    <row r="464" spans="10:10" ht="14.25" customHeight="1">
      <c r="J464" s="102"/>
    </row>
    <row r="465" spans="10:10" ht="14.25" customHeight="1">
      <c r="J465" s="102"/>
    </row>
    <row r="466" spans="10:10" ht="14.25" customHeight="1">
      <c r="J466" s="102"/>
    </row>
    <row r="467" spans="10:10" ht="14.25" customHeight="1">
      <c r="J467" s="102"/>
    </row>
    <row r="468" spans="10:10" ht="14.25" customHeight="1">
      <c r="J468" s="102"/>
    </row>
    <row r="469" spans="10:10" ht="14.25" customHeight="1">
      <c r="J469" s="102"/>
    </row>
    <row r="470" spans="10:10" ht="14.25" customHeight="1">
      <c r="J470" s="102"/>
    </row>
    <row r="471" spans="10:10" ht="14.25" customHeight="1">
      <c r="J471" s="102"/>
    </row>
    <row r="472" spans="10:10" ht="14.25" customHeight="1">
      <c r="J472" s="102"/>
    </row>
    <row r="473" spans="10:10" ht="14.25" customHeight="1">
      <c r="J473" s="102"/>
    </row>
    <row r="474" spans="10:10" ht="14.25" customHeight="1">
      <c r="J474" s="102"/>
    </row>
    <row r="475" spans="10:10" ht="14.25" customHeight="1">
      <c r="J475" s="102"/>
    </row>
    <row r="476" spans="10:10" ht="14.25" customHeight="1">
      <c r="J476" s="102"/>
    </row>
    <row r="477" spans="10:10" ht="14.25" customHeight="1">
      <c r="J477" s="102"/>
    </row>
    <row r="478" spans="10:10" ht="14.25" customHeight="1">
      <c r="J478" s="102"/>
    </row>
    <row r="479" spans="10:10" ht="14.25" customHeight="1">
      <c r="J479" s="102"/>
    </row>
    <row r="480" spans="10:10" ht="14.25" customHeight="1">
      <c r="J480" s="102"/>
    </row>
    <row r="481" spans="10:10" ht="14.25" customHeight="1">
      <c r="J481" s="102"/>
    </row>
    <row r="482" spans="10:10" ht="14.25" customHeight="1">
      <c r="J482" s="102"/>
    </row>
    <row r="483" spans="10:10" ht="14.25" customHeight="1">
      <c r="J483" s="102"/>
    </row>
    <row r="484" spans="10:10" ht="14.25" customHeight="1">
      <c r="J484" s="102"/>
    </row>
    <row r="485" spans="10:10" ht="14.25" customHeight="1">
      <c r="J485" s="102"/>
    </row>
    <row r="486" spans="10:10" ht="14.25" customHeight="1">
      <c r="J486" s="102"/>
    </row>
    <row r="487" spans="10:10" ht="14.25" customHeight="1">
      <c r="J487" s="102"/>
    </row>
    <row r="488" spans="10:10" ht="14.25" customHeight="1">
      <c r="J488" s="102"/>
    </row>
    <row r="489" spans="10:10" ht="14.25" customHeight="1">
      <c r="J489" s="102"/>
    </row>
    <row r="490" spans="10:10" ht="14.25" customHeight="1">
      <c r="J490" s="102"/>
    </row>
    <row r="491" spans="10:10" ht="14.25" customHeight="1">
      <c r="J491" s="102"/>
    </row>
    <row r="492" spans="10:10" ht="14.25" customHeight="1">
      <c r="J492" s="102"/>
    </row>
    <row r="493" spans="10:10" ht="14.25" customHeight="1">
      <c r="J493" s="102"/>
    </row>
    <row r="494" spans="10:10" ht="14.25" customHeight="1">
      <c r="J494" s="102"/>
    </row>
    <row r="495" spans="10:10" ht="14.25" customHeight="1">
      <c r="J495" s="102"/>
    </row>
    <row r="496" spans="10:10" ht="14.25" customHeight="1">
      <c r="J496" s="102"/>
    </row>
    <row r="497" spans="10:10" ht="14.25" customHeight="1">
      <c r="J497" s="102"/>
    </row>
    <row r="498" spans="10:10" ht="14.25" customHeight="1">
      <c r="J498" s="102"/>
    </row>
    <row r="499" spans="10:10" ht="14.25" customHeight="1">
      <c r="J499" s="102"/>
    </row>
    <row r="500" spans="10:10" ht="14.25" customHeight="1">
      <c r="J500" s="102"/>
    </row>
    <row r="501" spans="10:10" ht="14.25" customHeight="1">
      <c r="J501" s="102"/>
    </row>
    <row r="502" spans="10:10" ht="14.25" customHeight="1">
      <c r="J502" s="102"/>
    </row>
    <row r="503" spans="10:10" ht="14.25" customHeight="1">
      <c r="J503" s="102"/>
    </row>
    <row r="504" spans="10:10" ht="14.25" customHeight="1">
      <c r="J504" s="102"/>
    </row>
    <row r="505" spans="10:10" ht="14.25" customHeight="1">
      <c r="J505" s="102"/>
    </row>
    <row r="506" spans="10:10" ht="14.25" customHeight="1">
      <c r="J506" s="102"/>
    </row>
    <row r="507" spans="10:10" ht="14.25" customHeight="1">
      <c r="J507" s="102"/>
    </row>
    <row r="508" spans="10:10" ht="14.25" customHeight="1">
      <c r="J508" s="102"/>
    </row>
    <row r="509" spans="10:10" ht="14.25" customHeight="1">
      <c r="J509" s="102"/>
    </row>
    <row r="510" spans="10:10" ht="14.25" customHeight="1">
      <c r="J510" s="102"/>
    </row>
    <row r="511" spans="10:10" ht="14.25" customHeight="1">
      <c r="J511" s="102"/>
    </row>
    <row r="512" spans="10:10" ht="14.25" customHeight="1">
      <c r="J512" s="102"/>
    </row>
    <row r="513" spans="10:10" ht="14.25" customHeight="1">
      <c r="J513" s="102"/>
    </row>
    <row r="514" spans="10:10" ht="14.25" customHeight="1">
      <c r="J514" s="102"/>
    </row>
    <row r="515" spans="10:10" ht="14.25" customHeight="1">
      <c r="J515" s="102"/>
    </row>
    <row r="516" spans="10:10" ht="14.25" customHeight="1">
      <c r="J516" s="102"/>
    </row>
    <row r="517" spans="10:10" ht="14.25" customHeight="1">
      <c r="J517" s="102"/>
    </row>
    <row r="518" spans="10:10" ht="14.25" customHeight="1">
      <c r="J518" s="102"/>
    </row>
    <row r="519" spans="10:10" ht="14.25" customHeight="1">
      <c r="J519" s="102"/>
    </row>
    <row r="520" spans="10:10" ht="14.25" customHeight="1">
      <c r="J520" s="102"/>
    </row>
    <row r="521" spans="10:10" ht="14.25" customHeight="1">
      <c r="J521" s="102"/>
    </row>
    <row r="522" spans="10:10" ht="14.25" customHeight="1">
      <c r="J522" s="102"/>
    </row>
    <row r="523" spans="10:10" ht="14.25" customHeight="1">
      <c r="J523" s="102"/>
    </row>
    <row r="524" spans="10:10" ht="14.25" customHeight="1">
      <c r="J524" s="102"/>
    </row>
    <row r="525" spans="10:10" ht="14.25" customHeight="1">
      <c r="J525" s="102"/>
    </row>
    <row r="526" spans="10:10" ht="14.25" customHeight="1">
      <c r="J526" s="102"/>
    </row>
    <row r="527" spans="10:10" ht="14.25" customHeight="1">
      <c r="J527" s="102"/>
    </row>
    <row r="528" spans="10:10" ht="14.25" customHeight="1">
      <c r="J528" s="102"/>
    </row>
    <row r="529" spans="10:10" ht="14.25" customHeight="1">
      <c r="J529" s="102"/>
    </row>
    <row r="530" spans="10:10" ht="14.25" customHeight="1">
      <c r="J530" s="102"/>
    </row>
    <row r="531" spans="10:10" ht="14.25" customHeight="1">
      <c r="J531" s="102"/>
    </row>
    <row r="532" spans="10:10" ht="14.25" customHeight="1">
      <c r="J532" s="102"/>
    </row>
    <row r="533" spans="10:10" ht="14.25" customHeight="1">
      <c r="J533" s="102"/>
    </row>
    <row r="534" spans="10:10" ht="14.25" customHeight="1">
      <c r="J534" s="102"/>
    </row>
    <row r="535" spans="10:10" ht="14.25" customHeight="1">
      <c r="J535" s="102"/>
    </row>
    <row r="536" spans="10:10" ht="14.25" customHeight="1">
      <c r="J536" s="102"/>
    </row>
    <row r="537" spans="10:10" ht="14.25" customHeight="1">
      <c r="J537" s="102"/>
    </row>
    <row r="538" spans="10:10" ht="14.25" customHeight="1">
      <c r="J538" s="102"/>
    </row>
    <row r="539" spans="10:10" ht="14.25" customHeight="1">
      <c r="J539" s="102"/>
    </row>
    <row r="540" spans="10:10" ht="14.25" customHeight="1">
      <c r="J540" s="102"/>
    </row>
    <row r="541" spans="10:10" ht="14.25" customHeight="1">
      <c r="J541" s="102"/>
    </row>
    <row r="542" spans="10:10" ht="14.25" customHeight="1">
      <c r="J542" s="102"/>
    </row>
    <row r="543" spans="10:10" ht="14.25" customHeight="1">
      <c r="J543" s="102"/>
    </row>
    <row r="544" spans="10:10" ht="14.25" customHeight="1">
      <c r="J544" s="102"/>
    </row>
    <row r="545" spans="10:10" ht="14.25" customHeight="1">
      <c r="J545" s="102"/>
    </row>
    <row r="546" spans="10:10" ht="14.25" customHeight="1">
      <c r="J546" s="102"/>
    </row>
    <row r="547" spans="10:10" ht="14.25" customHeight="1">
      <c r="J547" s="102"/>
    </row>
    <row r="548" spans="10:10" ht="14.25" customHeight="1">
      <c r="J548" s="102"/>
    </row>
    <row r="549" spans="10:10" ht="14.25" customHeight="1">
      <c r="J549" s="102"/>
    </row>
    <row r="550" spans="10:10" ht="14.25" customHeight="1">
      <c r="J550" s="102"/>
    </row>
    <row r="551" spans="10:10" ht="14.25" customHeight="1">
      <c r="J551" s="102"/>
    </row>
    <row r="552" spans="10:10" ht="14.25" customHeight="1">
      <c r="J552" s="102"/>
    </row>
    <row r="553" spans="10:10" ht="14.25" customHeight="1">
      <c r="J553" s="102"/>
    </row>
    <row r="554" spans="10:10" ht="14.25" customHeight="1">
      <c r="J554" s="102"/>
    </row>
    <row r="555" spans="10:10" ht="14.25" customHeight="1">
      <c r="J555" s="102"/>
    </row>
    <row r="556" spans="10:10" ht="14.25" customHeight="1">
      <c r="J556" s="102"/>
    </row>
    <row r="557" spans="10:10" ht="14.25" customHeight="1">
      <c r="J557" s="102"/>
    </row>
    <row r="558" spans="10:10" ht="14.25" customHeight="1">
      <c r="J558" s="102"/>
    </row>
    <row r="559" spans="10:10" ht="14.25" customHeight="1">
      <c r="J559" s="102"/>
    </row>
    <row r="560" spans="10:10" ht="14.25" customHeight="1">
      <c r="J560" s="102"/>
    </row>
    <row r="561" spans="10:10" ht="14.25" customHeight="1">
      <c r="J561" s="102"/>
    </row>
    <row r="562" spans="10:10" ht="14.25" customHeight="1">
      <c r="J562" s="100"/>
    </row>
    <row r="563" spans="10:10" ht="14.25" customHeight="1"/>
    <row r="564" spans="10:10" ht="14.25" customHeight="1"/>
    <row r="565" spans="10:10" ht="14.25" customHeight="1"/>
    <row r="566" spans="10:10" ht="14.25" customHeight="1"/>
    <row r="567" spans="10:10" ht="14.25" customHeight="1"/>
    <row r="568" spans="10:10" ht="14.25" customHeight="1"/>
    <row r="569" spans="10:10" ht="14.25" customHeight="1"/>
    <row r="570" spans="10:10" ht="14.25" customHeight="1"/>
    <row r="571" spans="10:10" ht="14.25" customHeight="1"/>
    <row r="572" spans="10:10" ht="14.25" customHeight="1"/>
    <row r="573" spans="10:10" ht="14.25" customHeight="1"/>
    <row r="574" spans="10:10" ht="14.25" customHeight="1"/>
    <row r="575" spans="10:10" ht="14.25" customHeight="1"/>
    <row r="576" spans="10:10"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sheetData>
  <mergeCells count="599">
    <mergeCell ref="AG39:AG42"/>
    <mergeCell ref="AR32:AR38"/>
    <mergeCell ref="AS32:AS38"/>
    <mergeCell ref="AD34:AD38"/>
    <mergeCell ref="AT32:AT38"/>
    <mergeCell ref="AM32:AM38"/>
    <mergeCell ref="AN32:AN38"/>
    <mergeCell ref="AH32:AH33"/>
    <mergeCell ref="AI32:AI33"/>
    <mergeCell ref="AJ32:AJ33"/>
    <mergeCell ref="AK32:AK33"/>
    <mergeCell ref="AH34:AH38"/>
    <mergeCell ref="AI34:AI38"/>
    <mergeCell ref="AJ34:AJ38"/>
    <mergeCell ref="AK34:AK38"/>
    <mergeCell ref="AO32:AO38"/>
    <mergeCell ref="AQ32:AQ38"/>
    <mergeCell ref="AE34:AE38"/>
    <mergeCell ref="AF34:AF38"/>
    <mergeCell ref="AD39:AD42"/>
    <mergeCell ref="AE39:AE42"/>
    <mergeCell ref="AN43:AN49"/>
    <mergeCell ref="AO43:AO49"/>
    <mergeCell ref="AT55:AT60"/>
    <mergeCell ref="BG3:BL3"/>
    <mergeCell ref="BG4:BI4"/>
    <mergeCell ref="BJ4:BL4"/>
    <mergeCell ref="BG5:BI5"/>
    <mergeCell ref="BJ5:BL5"/>
    <mergeCell ref="AT29:AT31"/>
    <mergeCell ref="AT23:AT27"/>
    <mergeCell ref="AT13:AT15"/>
    <mergeCell ref="BC3:BD3"/>
    <mergeCell ref="BC4:BD4"/>
    <mergeCell ref="AW3:BB3"/>
    <mergeCell ref="AW4:AY4"/>
    <mergeCell ref="AZ4:BB4"/>
    <mergeCell ref="AS4:AT4"/>
    <mergeCell ref="AS8:AS12"/>
    <mergeCell ref="AT8:AT12"/>
    <mergeCell ref="AT19:AT22"/>
    <mergeCell ref="BK16:BL16"/>
    <mergeCell ref="BG16:BH16"/>
    <mergeCell ref="BI16:BJ16"/>
    <mergeCell ref="AS55:AS60"/>
    <mergeCell ref="AO92:AO96"/>
    <mergeCell ref="AP92:AP96"/>
    <mergeCell ref="AQ92:AQ96"/>
    <mergeCell ref="AR92:AR96"/>
    <mergeCell ref="AS92:AS96"/>
    <mergeCell ref="AT92:AT96"/>
    <mergeCell ref="AM92:AM96"/>
    <mergeCell ref="F116:F117"/>
    <mergeCell ref="AD111:AD115"/>
    <mergeCell ref="AE111:AE115"/>
    <mergeCell ref="AF111:AF115"/>
    <mergeCell ref="AG111:AG115"/>
    <mergeCell ref="AJ111:AJ115"/>
    <mergeCell ref="AT111:AT117"/>
    <mergeCell ref="AG116:AG117"/>
    <mergeCell ref="AH116:AH117"/>
    <mergeCell ref="AI116:AI117"/>
    <mergeCell ref="AH107:AH110"/>
    <mergeCell ref="G111:G115"/>
    <mergeCell ref="H111:H115"/>
    <mergeCell ref="G107:G110"/>
    <mergeCell ref="H107:H110"/>
    <mergeCell ref="AT97:AT106"/>
    <mergeCell ref="AD107:AD110"/>
    <mergeCell ref="C92:C96"/>
    <mergeCell ref="D92:D96"/>
    <mergeCell ref="E92:E96"/>
    <mergeCell ref="F92:F96"/>
    <mergeCell ref="G92:G96"/>
    <mergeCell ref="G81:G85"/>
    <mergeCell ref="G86:G90"/>
    <mergeCell ref="A92:A117"/>
    <mergeCell ref="AN92:AN96"/>
    <mergeCell ref="F97:F106"/>
    <mergeCell ref="G97:G101"/>
    <mergeCell ref="F111:F115"/>
    <mergeCell ref="B111:B117"/>
    <mergeCell ref="C111:C117"/>
    <mergeCell ref="B107:B110"/>
    <mergeCell ref="C107:C110"/>
    <mergeCell ref="D107:D110"/>
    <mergeCell ref="E107:E110"/>
    <mergeCell ref="F107:F110"/>
    <mergeCell ref="G116:G117"/>
    <mergeCell ref="H116:H117"/>
    <mergeCell ref="AD116:AD117"/>
    <mergeCell ref="AE116:AE117"/>
    <mergeCell ref="AF116:AF117"/>
    <mergeCell ref="AE107:AE110"/>
    <mergeCell ref="AF107:AF110"/>
    <mergeCell ref="AF102:AF106"/>
    <mergeCell ref="AT107:AT110"/>
    <mergeCell ref="AM107:AM110"/>
    <mergeCell ref="AN107:AN110"/>
    <mergeCell ref="AK107:AK110"/>
    <mergeCell ref="AO107:AO110"/>
    <mergeCell ref="AP107:AP110"/>
    <mergeCell ref="AQ107:AQ110"/>
    <mergeCell ref="AR107:AR110"/>
    <mergeCell ref="AG97:AG101"/>
    <mergeCell ref="AI107:AI110"/>
    <mergeCell ref="AG107:AG110"/>
    <mergeCell ref="AS111:AS117"/>
    <mergeCell ref="AQ97:AQ106"/>
    <mergeCell ref="AR97:AR106"/>
    <mergeCell ref="AG102:AG106"/>
    <mergeCell ref="AO111:AO117"/>
    <mergeCell ref="AP111:AP117"/>
    <mergeCell ref="AQ111:AQ117"/>
    <mergeCell ref="AR111:AR117"/>
    <mergeCell ref="AH102:AH106"/>
    <mergeCell ref="AI102:AI106"/>
    <mergeCell ref="AJ107:AJ110"/>
    <mergeCell ref="AS97:AS106"/>
    <mergeCell ref="AS107:AS110"/>
    <mergeCell ref="AJ97:AJ101"/>
    <mergeCell ref="AK97:AK101"/>
    <mergeCell ref="AM97:AM106"/>
    <mergeCell ref="AN97:AN106"/>
    <mergeCell ref="AO97:AO106"/>
    <mergeCell ref="AP97:AP106"/>
    <mergeCell ref="AJ102:AJ106"/>
    <mergeCell ref="AK102:AK106"/>
    <mergeCell ref="H92:H96"/>
    <mergeCell ref="AK92:AK96"/>
    <mergeCell ref="B97:B106"/>
    <mergeCell ref="C97:C106"/>
    <mergeCell ref="D97:D106"/>
    <mergeCell ref="E97:E106"/>
    <mergeCell ref="AD92:AD96"/>
    <mergeCell ref="AE92:AE96"/>
    <mergeCell ref="AF92:AF96"/>
    <mergeCell ref="AG92:AG96"/>
    <mergeCell ref="AH92:AH96"/>
    <mergeCell ref="AI92:AI96"/>
    <mergeCell ref="AJ92:AJ96"/>
    <mergeCell ref="B92:B96"/>
    <mergeCell ref="AH97:AH101"/>
    <mergeCell ref="AI97:AI101"/>
    <mergeCell ref="G102:G106"/>
    <mergeCell ref="H102:H106"/>
    <mergeCell ref="AD102:AD106"/>
    <mergeCell ref="AE102:AE106"/>
    <mergeCell ref="AD97:AD101"/>
    <mergeCell ref="AE97:AE101"/>
    <mergeCell ref="H97:H101"/>
    <mergeCell ref="AF97:AF101"/>
    <mergeCell ref="H81:H85"/>
    <mergeCell ref="AH81:AH85"/>
    <mergeCell ref="AI81:AI85"/>
    <mergeCell ref="AJ81:AJ85"/>
    <mergeCell ref="AK81:AK85"/>
    <mergeCell ref="AH86:AH90"/>
    <mergeCell ref="AI86:AI90"/>
    <mergeCell ref="AJ86:AJ90"/>
    <mergeCell ref="AK86:AK90"/>
    <mergeCell ref="AD86:AD90"/>
    <mergeCell ref="AE86:AE90"/>
    <mergeCell ref="AF86:AF90"/>
    <mergeCell ref="AG86:AG90"/>
    <mergeCell ref="H86:H90"/>
    <mergeCell ref="AT81:AT90"/>
    <mergeCell ref="AM81:AM90"/>
    <mergeCell ref="AN81:AN90"/>
    <mergeCell ref="AJ76:AJ80"/>
    <mergeCell ref="AK76:AK80"/>
    <mergeCell ref="AD76:AD80"/>
    <mergeCell ref="AE76:AE80"/>
    <mergeCell ref="AF76:AF80"/>
    <mergeCell ref="AG76:AG80"/>
    <mergeCell ref="AO76:AO80"/>
    <mergeCell ref="AD81:AD85"/>
    <mergeCell ref="AE81:AE85"/>
    <mergeCell ref="AF81:AF85"/>
    <mergeCell ref="AG81:AG85"/>
    <mergeCell ref="AO81:AO90"/>
    <mergeCell ref="AP81:AP90"/>
    <mergeCell ref="AQ81:AQ90"/>
    <mergeCell ref="AR81:AR90"/>
    <mergeCell ref="AS81:AS90"/>
    <mergeCell ref="G76:G80"/>
    <mergeCell ref="H76:H80"/>
    <mergeCell ref="B76:B80"/>
    <mergeCell ref="C76:C80"/>
    <mergeCell ref="D76:D80"/>
    <mergeCell ref="E76:E80"/>
    <mergeCell ref="F76:F80"/>
    <mergeCell ref="AH76:AH80"/>
    <mergeCell ref="AI76:AI80"/>
    <mergeCell ref="AR71:AR75"/>
    <mergeCell ref="AS71:AS75"/>
    <mergeCell ref="AT71:AT75"/>
    <mergeCell ref="AM71:AM75"/>
    <mergeCell ref="AN71:AN75"/>
    <mergeCell ref="AJ71:AJ75"/>
    <mergeCell ref="AK71:AK75"/>
    <mergeCell ref="AO71:AO75"/>
    <mergeCell ref="AP76:AP80"/>
    <mergeCell ref="AQ76:AQ80"/>
    <mergeCell ref="AR76:AR80"/>
    <mergeCell ref="AS76:AS80"/>
    <mergeCell ref="AT76:AT80"/>
    <mergeCell ref="AM76:AM80"/>
    <mergeCell ref="AN76:AN80"/>
    <mergeCell ref="G71:G75"/>
    <mergeCell ref="H71:H75"/>
    <mergeCell ref="AH71:AH75"/>
    <mergeCell ref="AI71:AI75"/>
    <mergeCell ref="AD71:AD75"/>
    <mergeCell ref="AE71:AE75"/>
    <mergeCell ref="AF71:AF75"/>
    <mergeCell ref="AP71:AP75"/>
    <mergeCell ref="AQ71:AQ75"/>
    <mergeCell ref="AK61:AK65"/>
    <mergeCell ref="AE61:AE65"/>
    <mergeCell ref="AF61:AF65"/>
    <mergeCell ref="AG61:AG65"/>
    <mergeCell ref="AH61:AH65"/>
    <mergeCell ref="AI61:AI65"/>
    <mergeCell ref="AJ45:AJ49"/>
    <mergeCell ref="AK45:AK49"/>
    <mergeCell ref="AG71:AG75"/>
    <mergeCell ref="AG66:AG70"/>
    <mergeCell ref="AH66:AH70"/>
    <mergeCell ref="AI66:AI70"/>
    <mergeCell ref="AJ61:AJ65"/>
    <mergeCell ref="AK58:AK60"/>
    <mergeCell ref="AH50:AH51"/>
    <mergeCell ref="AI50:AI51"/>
    <mergeCell ref="AJ50:AJ51"/>
    <mergeCell ref="AK55:AK57"/>
    <mergeCell ref="AG52:AG53"/>
    <mergeCell ref="AD66:AD70"/>
    <mergeCell ref="AJ66:AJ70"/>
    <mergeCell ref="AK66:AK70"/>
    <mergeCell ref="AR55:AR60"/>
    <mergeCell ref="AS61:AS70"/>
    <mergeCell ref="AT61:AT70"/>
    <mergeCell ref="G61:G65"/>
    <mergeCell ref="H61:H65"/>
    <mergeCell ref="AM61:AM70"/>
    <mergeCell ref="AN61:AN70"/>
    <mergeCell ref="AO61:AO70"/>
    <mergeCell ref="AP61:AP70"/>
    <mergeCell ref="AQ61:AQ70"/>
    <mergeCell ref="AR61:AR70"/>
    <mergeCell ref="AD55:AD57"/>
    <mergeCell ref="AE55:AE57"/>
    <mergeCell ref="AF55:AF57"/>
    <mergeCell ref="AD58:AD60"/>
    <mergeCell ref="AE58:AE60"/>
    <mergeCell ref="G66:G70"/>
    <mergeCell ref="H66:H70"/>
    <mergeCell ref="AD61:AD65"/>
    <mergeCell ref="AE66:AE70"/>
    <mergeCell ref="AF66:AF70"/>
    <mergeCell ref="A55:A90"/>
    <mergeCell ref="B71:B75"/>
    <mergeCell ref="C71:C75"/>
    <mergeCell ref="D71:D75"/>
    <mergeCell ref="E71:E75"/>
    <mergeCell ref="F71:F75"/>
    <mergeCell ref="B61:B70"/>
    <mergeCell ref="C61:C70"/>
    <mergeCell ref="D61:D70"/>
    <mergeCell ref="E61:E70"/>
    <mergeCell ref="F61:F70"/>
    <mergeCell ref="B55:B60"/>
    <mergeCell ref="C55:C60"/>
    <mergeCell ref="D55:D60"/>
    <mergeCell ref="E55:E60"/>
    <mergeCell ref="F55:F60"/>
    <mergeCell ref="B81:B90"/>
    <mergeCell ref="C81:C90"/>
    <mergeCell ref="D81:D90"/>
    <mergeCell ref="E81:E90"/>
    <mergeCell ref="F81:F85"/>
    <mergeCell ref="F86:F90"/>
    <mergeCell ref="AQ55:AQ60"/>
    <mergeCell ref="H55:H57"/>
    <mergeCell ref="G58:G60"/>
    <mergeCell ref="H58:H60"/>
    <mergeCell ref="AF58:AF60"/>
    <mergeCell ref="AG58:AG60"/>
    <mergeCell ref="AH58:AH60"/>
    <mergeCell ref="AI58:AI60"/>
    <mergeCell ref="AJ58:AJ60"/>
    <mergeCell ref="AG55:AG57"/>
    <mergeCell ref="AH55:AH57"/>
    <mergeCell ref="AI55:AI57"/>
    <mergeCell ref="AJ55:AJ57"/>
    <mergeCell ref="G55:G57"/>
    <mergeCell ref="AM55:AM60"/>
    <mergeCell ref="AN55:AN60"/>
    <mergeCell ref="AO55:AO60"/>
    <mergeCell ref="AP55:AP60"/>
    <mergeCell ref="AT50:AT53"/>
    <mergeCell ref="AM50:AM53"/>
    <mergeCell ref="AN50:AN53"/>
    <mergeCell ref="G50:G51"/>
    <mergeCell ref="H50:H51"/>
    <mergeCell ref="AK50:AK51"/>
    <mergeCell ref="AH52:AH53"/>
    <mergeCell ref="AI52:AI53"/>
    <mergeCell ref="AJ52:AJ53"/>
    <mergeCell ref="AK52:AK53"/>
    <mergeCell ref="AO50:AO53"/>
    <mergeCell ref="AP50:AP53"/>
    <mergeCell ref="AF50:AF51"/>
    <mergeCell ref="AG50:AG51"/>
    <mergeCell ref="AD50:AD51"/>
    <mergeCell ref="AE50:AE51"/>
    <mergeCell ref="AD52:AD53"/>
    <mergeCell ref="AE52:AE53"/>
    <mergeCell ref="AF52:AF53"/>
    <mergeCell ref="G52:G53"/>
    <mergeCell ref="H52:H53"/>
    <mergeCell ref="B50:B53"/>
    <mergeCell ref="C50:C53"/>
    <mergeCell ref="E50:E53"/>
    <mergeCell ref="F50:F53"/>
    <mergeCell ref="AQ50:AQ53"/>
    <mergeCell ref="AR50:AR53"/>
    <mergeCell ref="AS50:AS53"/>
    <mergeCell ref="B43:B49"/>
    <mergeCell ref="C43:C49"/>
    <mergeCell ref="AP43:AP49"/>
    <mergeCell ref="AQ43:AQ49"/>
    <mergeCell ref="AR43:AR49"/>
    <mergeCell ref="AS43:AS49"/>
    <mergeCell ref="D43:D44"/>
    <mergeCell ref="F43:F44"/>
    <mergeCell ref="G45:G49"/>
    <mergeCell ref="H45:H49"/>
    <mergeCell ref="G43:G44"/>
    <mergeCell ref="AJ43:AJ44"/>
    <mergeCell ref="AK43:AK44"/>
    <mergeCell ref="AD43:AD44"/>
    <mergeCell ref="AE43:AE44"/>
    <mergeCell ref="AF43:AF44"/>
    <mergeCell ref="AG43:AG44"/>
    <mergeCell ref="H43:H44"/>
    <mergeCell ref="AH45:AH49"/>
    <mergeCell ref="AI45:AI49"/>
    <mergeCell ref="AQ39:AQ42"/>
    <mergeCell ref="AR39:AR42"/>
    <mergeCell ref="AS39:AS42"/>
    <mergeCell ref="AT39:AT42"/>
    <mergeCell ref="AM39:AM42"/>
    <mergeCell ref="AN39:AN42"/>
    <mergeCell ref="AO39:AO42"/>
    <mergeCell ref="AP39:AP42"/>
    <mergeCell ref="AH39:AH42"/>
    <mergeCell ref="AI39:AI42"/>
    <mergeCell ref="AJ39:AJ42"/>
    <mergeCell ref="AK39:AK42"/>
    <mergeCell ref="AD45:AD49"/>
    <mergeCell ref="AE45:AE49"/>
    <mergeCell ref="AF45:AF49"/>
    <mergeCell ref="AG45:AG49"/>
    <mergeCell ref="AT43:AT49"/>
    <mergeCell ref="AH43:AH44"/>
    <mergeCell ref="AI43:AI44"/>
    <mergeCell ref="AF39:AF42"/>
    <mergeCell ref="AM43:AM49"/>
    <mergeCell ref="AR29:AR31"/>
    <mergeCell ref="AS29:AS31"/>
    <mergeCell ref="AO29:AO31"/>
    <mergeCell ref="AP29:AP31"/>
    <mergeCell ref="AQ29:AQ31"/>
    <mergeCell ref="AH29:AH31"/>
    <mergeCell ref="AI29:AI31"/>
    <mergeCell ref="AJ29:AJ31"/>
    <mergeCell ref="AK29:AK31"/>
    <mergeCell ref="AM29:AM31"/>
    <mergeCell ref="AN29:AN31"/>
    <mergeCell ref="AF29:AF31"/>
    <mergeCell ref="AG29:AG31"/>
    <mergeCell ref="I29:I31"/>
    <mergeCell ref="J29:J31"/>
    <mergeCell ref="AF32:AF33"/>
    <mergeCell ref="AG32:AG33"/>
    <mergeCell ref="G32:G33"/>
    <mergeCell ref="H32:H33"/>
    <mergeCell ref="AP32:AP38"/>
    <mergeCell ref="AO23:AO27"/>
    <mergeCell ref="AP23:AP27"/>
    <mergeCell ref="AQ23:AQ27"/>
    <mergeCell ref="AR23:AR27"/>
    <mergeCell ref="AS23:AS27"/>
    <mergeCell ref="AM23:AM27"/>
    <mergeCell ref="A29:A53"/>
    <mergeCell ref="B29:B31"/>
    <mergeCell ref="C29:C31"/>
    <mergeCell ref="D29:D31"/>
    <mergeCell ref="E29:E31"/>
    <mergeCell ref="F29:F31"/>
    <mergeCell ref="G29:G31"/>
    <mergeCell ref="H29:H31"/>
    <mergeCell ref="B39:B42"/>
    <mergeCell ref="C39:C42"/>
    <mergeCell ref="D39:D42"/>
    <mergeCell ref="E39:E42"/>
    <mergeCell ref="F39:F42"/>
    <mergeCell ref="B32:B38"/>
    <mergeCell ref="C32:C38"/>
    <mergeCell ref="E32:E38"/>
    <mergeCell ref="F32:F38"/>
    <mergeCell ref="D45:D49"/>
    <mergeCell ref="AG23:AG27"/>
    <mergeCell ref="AH23:AH27"/>
    <mergeCell ref="AI23:AI27"/>
    <mergeCell ref="AJ23:AJ27"/>
    <mergeCell ref="AK23:AK27"/>
    <mergeCell ref="AD23:AD27"/>
    <mergeCell ref="AE23:AE27"/>
    <mergeCell ref="AF23:AF27"/>
    <mergeCell ref="AN23:AN27"/>
    <mergeCell ref="G16:G18"/>
    <mergeCell ref="B23:B27"/>
    <mergeCell ref="C23:C27"/>
    <mergeCell ref="D23:D27"/>
    <mergeCell ref="E23:E27"/>
    <mergeCell ref="F23:F27"/>
    <mergeCell ref="G23:G27"/>
    <mergeCell ref="H23:H27"/>
    <mergeCell ref="AD21:AD22"/>
    <mergeCell ref="G19:G22"/>
    <mergeCell ref="H19:H20"/>
    <mergeCell ref="B19:B22"/>
    <mergeCell ref="C19:C22"/>
    <mergeCell ref="D19:D22"/>
    <mergeCell ref="E19:E22"/>
    <mergeCell ref="F19:F22"/>
    <mergeCell ref="H21:H22"/>
    <mergeCell ref="AT16:AT18"/>
    <mergeCell ref="AM16:AM18"/>
    <mergeCell ref="AN16:AN18"/>
    <mergeCell ref="AM19:AM22"/>
    <mergeCell ref="AN19:AN22"/>
    <mergeCell ref="AO19:AO22"/>
    <mergeCell ref="AP19:AP22"/>
    <mergeCell ref="AO16:AO18"/>
    <mergeCell ref="AG16:AG18"/>
    <mergeCell ref="AH16:AH18"/>
    <mergeCell ref="AI16:AI18"/>
    <mergeCell ref="AR19:AR22"/>
    <mergeCell ref="AS19:AS22"/>
    <mergeCell ref="AQ19:AQ22"/>
    <mergeCell ref="AK19:AK20"/>
    <mergeCell ref="AJ21:AJ22"/>
    <mergeCell ref="AK21:AK22"/>
    <mergeCell ref="AF21:AF22"/>
    <mergeCell ref="AG21:AG22"/>
    <mergeCell ref="AH21:AH22"/>
    <mergeCell ref="AI21:AI22"/>
    <mergeCell ref="AE21:AE22"/>
    <mergeCell ref="AS13:AS15"/>
    <mergeCell ref="AN13:AN15"/>
    <mergeCell ref="AP16:AP18"/>
    <mergeCell ref="AQ16:AQ18"/>
    <mergeCell ref="AR16:AR18"/>
    <mergeCell ref="AS16:AS18"/>
    <mergeCell ref="AJ16:AJ18"/>
    <mergeCell ref="AK16:AK18"/>
    <mergeCell ref="AE16:AE18"/>
    <mergeCell ref="AF16:AF18"/>
    <mergeCell ref="AM13:AM15"/>
    <mergeCell ref="AR13:AR15"/>
    <mergeCell ref="AE13:AE15"/>
    <mergeCell ref="AP13:AP15"/>
    <mergeCell ref="AQ13:AQ15"/>
    <mergeCell ref="AF13:AF15"/>
    <mergeCell ref="AG13:AG15"/>
    <mergeCell ref="AO13:AO15"/>
    <mergeCell ref="AI13:AI15"/>
    <mergeCell ref="AJ13:AJ15"/>
    <mergeCell ref="AK13:AK15"/>
    <mergeCell ref="AH13:AH15"/>
    <mergeCell ref="AM8:AM12"/>
    <mergeCell ref="AE19:AE20"/>
    <mergeCell ref="AF19:AF20"/>
    <mergeCell ref="AG19:AG20"/>
    <mergeCell ref="AH19:AH20"/>
    <mergeCell ref="AI19:AI20"/>
    <mergeCell ref="AJ19:AJ20"/>
    <mergeCell ref="C13:C15"/>
    <mergeCell ref="D13:D15"/>
    <mergeCell ref="E13:E15"/>
    <mergeCell ref="F13:F15"/>
    <mergeCell ref="B16:B18"/>
    <mergeCell ref="C16:C18"/>
    <mergeCell ref="D16:D18"/>
    <mergeCell ref="E16:E18"/>
    <mergeCell ref="F16:F18"/>
    <mergeCell ref="AR8:AR12"/>
    <mergeCell ref="AP8:AP12"/>
    <mergeCell ref="AQ8:AQ12"/>
    <mergeCell ref="AP5:AR5"/>
    <mergeCell ref="AS5:AT5"/>
    <mergeCell ref="AW5:AY5"/>
    <mergeCell ref="AZ5:BB5"/>
    <mergeCell ref="BC5:BD5"/>
    <mergeCell ref="AD5:AF5"/>
    <mergeCell ref="AG5:AI5"/>
    <mergeCell ref="AJ5:AK5"/>
    <mergeCell ref="AM5:AO5"/>
    <mergeCell ref="AD8:AD12"/>
    <mergeCell ref="AE8:AE12"/>
    <mergeCell ref="AF8:AF12"/>
    <mergeCell ref="AG8:AG12"/>
    <mergeCell ref="AH8:AH12"/>
    <mergeCell ref="AI8:AI12"/>
    <mergeCell ref="AJ8:AJ12"/>
    <mergeCell ref="AK8:AK12"/>
    <mergeCell ref="AO8:AO12"/>
    <mergeCell ref="AN8:AN12"/>
    <mergeCell ref="AJ3:AK3"/>
    <mergeCell ref="AM2:AR2"/>
    <mergeCell ref="AW2:BB2"/>
    <mergeCell ref="U3:Z3"/>
    <mergeCell ref="U2:Z2"/>
    <mergeCell ref="AD2:AI2"/>
    <mergeCell ref="AM3:AR3"/>
    <mergeCell ref="AS3:AT3"/>
    <mergeCell ref="X4:Z4"/>
    <mergeCell ref="AA4:AB4"/>
    <mergeCell ref="AP4:AR4"/>
    <mergeCell ref="AD4:AF4"/>
    <mergeCell ref="AG4:AI4"/>
    <mergeCell ref="AJ4:AK4"/>
    <mergeCell ref="AM4:AO4"/>
    <mergeCell ref="U4:W4"/>
    <mergeCell ref="AA3:AB3"/>
    <mergeCell ref="AD3:AI3"/>
    <mergeCell ref="G13:G15"/>
    <mergeCell ref="H13:H15"/>
    <mergeCell ref="L2:S2"/>
    <mergeCell ref="O4:Q4"/>
    <mergeCell ref="L4:N4"/>
    <mergeCell ref="R4:S4"/>
    <mergeCell ref="R3:S3"/>
    <mergeCell ref="L3:Q3"/>
    <mergeCell ref="H39:H42"/>
    <mergeCell ref="L5:N5"/>
    <mergeCell ref="O5:Q5"/>
    <mergeCell ref="R5:S5"/>
    <mergeCell ref="G8:G12"/>
    <mergeCell ref="H8:H12"/>
    <mergeCell ref="I8:I12"/>
    <mergeCell ref="J8:J12"/>
    <mergeCell ref="A2:J6"/>
    <mergeCell ref="A8:A27"/>
    <mergeCell ref="B8:B12"/>
    <mergeCell ref="C8:C12"/>
    <mergeCell ref="D8:D12"/>
    <mergeCell ref="E8:E12"/>
    <mergeCell ref="F8:F12"/>
    <mergeCell ref="B13:B15"/>
    <mergeCell ref="AA5:AB5"/>
    <mergeCell ref="X5:Z5"/>
    <mergeCell ref="H16:H18"/>
    <mergeCell ref="I16:I18"/>
    <mergeCell ref="J16:J18"/>
    <mergeCell ref="AD13:AD15"/>
    <mergeCell ref="AD19:AD20"/>
    <mergeCell ref="AD29:AD31"/>
    <mergeCell ref="AE29:AE31"/>
    <mergeCell ref="U5:W5"/>
    <mergeCell ref="AD16:AD18"/>
    <mergeCell ref="A1:J1"/>
    <mergeCell ref="K1:AU1"/>
    <mergeCell ref="AV1:BL1"/>
    <mergeCell ref="BG2:BL2"/>
    <mergeCell ref="E111:E117"/>
    <mergeCell ref="D32:D33"/>
    <mergeCell ref="D34:D38"/>
    <mergeCell ref="D50:D51"/>
    <mergeCell ref="D52:D53"/>
    <mergeCell ref="E43:E49"/>
    <mergeCell ref="AM111:AM117"/>
    <mergeCell ref="AN111:AN117"/>
    <mergeCell ref="AK116:AK117"/>
    <mergeCell ref="AH111:AH115"/>
    <mergeCell ref="AI111:AI115"/>
    <mergeCell ref="AK111:AK115"/>
    <mergeCell ref="AJ116:AJ117"/>
    <mergeCell ref="AG34:AG38"/>
    <mergeCell ref="G34:G38"/>
    <mergeCell ref="H34:H38"/>
    <mergeCell ref="AD32:AD33"/>
    <mergeCell ref="AE32:AE33"/>
    <mergeCell ref="F45:F49"/>
    <mergeCell ref="G39:G42"/>
  </mergeCells>
  <pageMargins left="0.7" right="0.7" top="0.75" bottom="0.75" header="0.3" footer="0.3"/>
  <pageSetup paperSize="9"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a1ab1ec-26c1-4b5e-bd1f-c1a66a317015">
      <UserInfo>
        <DisplayName>Elena Fontán</DisplayName>
        <AccountId>12</AccountId>
        <AccountType/>
      </UserInfo>
      <UserInfo>
        <DisplayName>Iratxe Rubio</DisplayName>
        <AccountId>9</AccountId>
        <AccountType/>
      </UserInfo>
    </SharedWithUsers>
    <TaxCatchAll xmlns="ea1ab1ec-26c1-4b5e-bd1f-c1a66a317015" xsi:nil="true"/>
    <lcf76f155ced4ddcb4097134ff3c332f xmlns="47f2549f-58dc-4878-8c55-7346062a7eb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1607B40796F544D9E2921F6B3C82CAC" ma:contentTypeVersion="14" ma:contentTypeDescription="Crear nuevo documento." ma:contentTypeScope="" ma:versionID="fd8516144837da877aea7ae4c3643f29">
  <xsd:schema xmlns:xsd="http://www.w3.org/2001/XMLSchema" xmlns:xs="http://www.w3.org/2001/XMLSchema" xmlns:p="http://schemas.microsoft.com/office/2006/metadata/properties" xmlns:ns2="47f2549f-58dc-4878-8c55-7346062a7eb4" xmlns:ns3="ea1ab1ec-26c1-4b5e-bd1f-c1a66a317015" targetNamespace="http://schemas.microsoft.com/office/2006/metadata/properties" ma:root="true" ma:fieldsID="6ee69ba8cd1ed16edc26216aedb0fcbf" ns2:_="" ns3:_="">
    <xsd:import namespace="47f2549f-58dc-4878-8c55-7346062a7eb4"/>
    <xsd:import namespace="ea1ab1ec-26c1-4b5e-bd1f-c1a66a31701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f2549f-58dc-4878-8c55-7346062a7e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86a70ab9-cebb-49c3-b14f-f2487dbc87c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1ab1ec-26c1-4b5e-bd1f-c1a66a317015"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Columna global de taxonomía" ma:hidden="true" ma:list="{b61eb0eb-92b1-4fff-9193-7ea4f801cc20}" ma:internalName="TaxCatchAll" ma:showField="CatchAllData" ma:web="ea1ab1ec-26c1-4b5e-bd1f-c1a66a3170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0C1946-A452-44F8-8394-63C70232D553}"/>
</file>

<file path=customXml/itemProps2.xml><?xml version="1.0" encoding="utf-8"?>
<ds:datastoreItem xmlns:ds="http://schemas.openxmlformats.org/officeDocument/2006/customXml" ds:itemID="{E2E709AA-0C9D-4C17-A78D-DE1481F0F16F}"/>
</file>

<file path=customXml/itemProps3.xml><?xml version="1.0" encoding="utf-8"?>
<ds:datastoreItem xmlns:ds="http://schemas.openxmlformats.org/officeDocument/2006/customXml" ds:itemID="{B4BEE6D5-3067-4D9E-B96C-C74A371471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Fontan</dc:creator>
  <cp:keywords/>
  <dc:description/>
  <cp:lastModifiedBy>Juan Bueno Pardo</cp:lastModifiedBy>
  <cp:revision/>
  <dcterms:created xsi:type="dcterms:W3CDTF">2023-05-22T09:11:35Z</dcterms:created>
  <dcterms:modified xsi:type="dcterms:W3CDTF">2024-02-16T10:17:56Z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0x010100F1607B40796F544D9E2921F6B3C82CAC</vt:lpwstr>
  </property>
  <property fmtid="{D5CDD505-2E9C-101B-9397-08002B2CF9AE}" pid="3" name="MediaServiceImageTags">
    <vt:lpwstr/>
  </property>
</Properties>
</file>